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munitystudentiunina-my.sharepoint.com/personal/dcolaian_unina_it/Documents/Ricerca Internazionale/Romeo Scan/Rendicontazione SCAN/Timesheet/"/>
    </mc:Choice>
  </mc:AlternateContent>
  <xr:revisionPtr revIDLastSave="3" documentId="13_ncr:1_{79A2DB55-2A0E-4E7B-9108-622493E52DE9}" xr6:coauthVersionLast="47" xr6:coauthVersionMax="47" xr10:uidLastSave="{6665961A-FB8B-492F-9484-4A7D517B71A1}"/>
  <bookViews>
    <workbookView xWindow="-120" yWindow="-120" windowWidth="29040" windowHeight="15840" tabRatio="838" firstSheet="1" activeTab="14" xr2:uid="{00000000-000D-0000-FFFF-FFFF00000000}"/>
  </bookViews>
  <sheets>
    <sheet name="Istruzioni per la compilazione" sheetId="34" r:id="rId1"/>
    <sheet name="Impostazioni calendario" sheetId="5" r:id="rId2"/>
    <sheet name="Riepilogo tsh" sheetId="36" r:id="rId3"/>
    <sheet name="January" sheetId="22" r:id="rId4"/>
    <sheet name="February" sheetId="49" r:id="rId5"/>
    <sheet name="March" sheetId="50" r:id="rId6"/>
    <sheet name="April" sheetId="51" r:id="rId7"/>
    <sheet name="May" sheetId="52" r:id="rId8"/>
    <sheet name="June" sheetId="53" r:id="rId9"/>
    <sheet name="July" sheetId="54" r:id="rId10"/>
    <sheet name="August" sheetId="55" r:id="rId11"/>
    <sheet name="September" sheetId="56" r:id="rId12"/>
    <sheet name="October" sheetId="57" r:id="rId13"/>
    <sheet name="November" sheetId="58" r:id="rId14"/>
    <sheet name="December" sheetId="59" r:id="rId15"/>
  </sheets>
  <definedNames>
    <definedName name="Anno">'Impostazioni calendario'!$F$6</definedName>
    <definedName name="_xlnm.Print_Area" localSheetId="6">April!$A$1:$AU$33</definedName>
    <definedName name="_xlnm.Print_Area" localSheetId="10">August!$A$1:$AU$33</definedName>
    <definedName name="_xlnm.Print_Area" localSheetId="14">December!$A$1:$AU$33</definedName>
    <definedName name="_xlnm.Print_Area" localSheetId="4">February!$A$1:$AU$33</definedName>
    <definedName name="_xlnm.Print_Area" localSheetId="0">'Istruzioni per la compilazione'!$A$1:$G$39</definedName>
    <definedName name="_xlnm.Print_Area" localSheetId="3">January!$A$1:$AU$33</definedName>
    <definedName name="_xlnm.Print_Area" localSheetId="9">July!$A$1:$AU$33</definedName>
    <definedName name="_xlnm.Print_Area" localSheetId="8">June!$A$1:$AU$33</definedName>
    <definedName name="_xlnm.Print_Area" localSheetId="5">March!$A$1:$AU$33</definedName>
    <definedName name="_xlnm.Print_Area" localSheetId="7">May!$A$1:$AU$33</definedName>
    <definedName name="_xlnm.Print_Area" localSheetId="13">November!$A$1:$AU$33</definedName>
    <definedName name="_xlnm.Print_Area" localSheetId="12">October!$A$1:$AU$33</definedName>
    <definedName name="_xlnm.Print_Area" localSheetId="2">'Riepilogo tsh'!$A$15:$AA$41</definedName>
    <definedName name="_xlnm.Print_Area" localSheetId="11">September!$A$1:$AU$33</definedName>
    <definedName name="BoolD" localSheetId="6">IF(April!VarD&gt;48,1,0)</definedName>
    <definedName name="BoolD" localSheetId="10">IF(August!VarD&gt;48,1,0)</definedName>
    <definedName name="BoolD" localSheetId="14">IF(December!VarD&gt;48,1,0)</definedName>
    <definedName name="BoolD" localSheetId="4">IF(February!VarD&gt;48,1,0)</definedName>
    <definedName name="BoolD" localSheetId="3">IF(January!VarD&gt;48,1,0)</definedName>
    <definedName name="BoolD" localSheetId="9">IF(July!VarD&gt;48,1,0)</definedName>
    <definedName name="BoolD" localSheetId="8">IF(June!VarD&gt;48,1,0)</definedName>
    <definedName name="BoolD" localSheetId="5">IF(March!VarD&gt;48,1,0)</definedName>
    <definedName name="BoolD" localSheetId="7">IF(May!VarD&gt;48,1,0)</definedName>
    <definedName name="BoolD" localSheetId="13">IF(November!VarD&gt;48,1,0)</definedName>
    <definedName name="BoolD" localSheetId="12">IF(October!VarD&gt;48,1,0)</definedName>
    <definedName name="BoolD" localSheetId="11">IF(September!VarD&gt;48,1,0)</definedName>
    <definedName name="BoolD">IF(VarD&gt;48,1,0)</definedName>
    <definedName name="Festivita">'Impostazioni calendario'!$J$11:$J$26</definedName>
    <definedName name="FestivitaS">'Impostazioni calendario'!$L$11:$L$12</definedName>
    <definedName name="Pasqua" localSheetId="6">DATE(Anno,3,1) + (April!VarD + April!BoolD + 6 -(MOD((Anno + INT(Anno/4) + April!VarD + April!BoolD + 1),7)))</definedName>
    <definedName name="Pasqua" localSheetId="10">DATE(Anno,3,1) + (August!VarD + August!BoolD + 6 -(MOD((Anno + INT(Anno/4) + August!VarD + August!BoolD + 1),7)))</definedName>
    <definedName name="Pasqua" localSheetId="14">DATE(Anno,3,1) + (December!VarD + December!BoolD + 6 -(MOD((Anno + INT(Anno/4) + December!VarD + December!BoolD + 1),7)))</definedName>
    <definedName name="Pasqua" localSheetId="4">DATE(Anno,3,1) + (February!VarD + February!BoolD + 6 -(MOD((Anno + INT(Anno/4) + February!VarD + February!BoolD + 1),7)))</definedName>
    <definedName name="Pasqua" localSheetId="3">DATE(Anno,3,1) + (January!VarD + January!BoolD + 6 -(MOD((Anno + INT(Anno/4) + January!VarD + January!BoolD + 1),7)))</definedName>
    <definedName name="Pasqua" localSheetId="9">DATE(Anno,3,1) + (July!VarD + July!BoolD + 6 -(MOD((Anno + INT(Anno/4) + July!VarD + July!BoolD + 1),7)))</definedName>
    <definedName name="Pasqua" localSheetId="8">DATE(Anno,3,1) + (June!VarD + June!BoolD + 6 -(MOD((Anno + INT(Anno/4) + June!VarD + June!BoolD + 1),7)))</definedName>
    <definedName name="Pasqua" localSheetId="5">DATE(Anno,3,1) + (March!VarD + March!BoolD + 6 -(MOD((Anno + INT(Anno/4) + March!VarD + March!BoolD + 1),7)))</definedName>
    <definedName name="Pasqua" localSheetId="7">DATE(Anno,3,1) + (May!VarD + May!BoolD + 6 -(MOD((Anno + INT(Anno/4) + May!VarD + May!BoolD + 1),7)))</definedName>
    <definedName name="Pasqua" localSheetId="13">DATE(Anno,3,1) + (November!VarD + November!BoolD + 6 -(MOD((Anno + INT(Anno/4) + November!VarD + November!BoolD + 1),7)))</definedName>
    <definedName name="Pasqua" localSheetId="12">DATE(Anno,3,1) + (October!VarD + October!BoolD + 6 -(MOD((Anno + INT(Anno/4) + October!VarD + October!BoolD + 1),7)))</definedName>
    <definedName name="Pasqua" localSheetId="11">DATE(Anno,3,1) + (September!VarD + September!BoolD + 6 -(MOD((Anno + INT(Anno/4) + September!VarD + September!BoolD + 1),7)))</definedName>
    <definedName name="Pasqua">DATE(Anno,3,1) + (VarD + BoolD + 6 -(MOD((Anno + INT(Anno/4) + VarD + BoolD + 1),7)))</definedName>
    <definedName name="Patrono">'Impostazioni calendario'!$J$12</definedName>
    <definedName name="settimana1_1" localSheetId="6">April!$B$10:$B$17</definedName>
    <definedName name="settimana1_1" localSheetId="10">August!$B$10:$B$17</definedName>
    <definedName name="settimana1_1" localSheetId="14">December!$B$10:$B$17</definedName>
    <definedName name="settimana1_1" localSheetId="4">February!$B$10:$B$17</definedName>
    <definedName name="settimana1_1" localSheetId="3">January!$B$10:$B$17</definedName>
    <definedName name="settimana1_1" localSheetId="9">July!$B$10:$B$17</definedName>
    <definedName name="settimana1_1" localSheetId="8">June!$B$10:$B$17</definedName>
    <definedName name="settimana1_1" localSheetId="5">March!$B$10:$B$17</definedName>
    <definedName name="settimana1_1" localSheetId="7">May!$B$10:$B$17</definedName>
    <definedName name="settimana1_1" localSheetId="13">November!$B$10:$B$17</definedName>
    <definedName name="settimana1_1" localSheetId="12">October!$B$10:$B$17</definedName>
    <definedName name="settimana1_1" localSheetId="11">September!$B$10:$B$17</definedName>
    <definedName name="settimana1_1">#REF!</definedName>
    <definedName name="settimana1_2" localSheetId="6">April!#REF!</definedName>
    <definedName name="settimana1_2" localSheetId="10">August!#REF!</definedName>
    <definedName name="settimana1_2" localSheetId="14">December!#REF!</definedName>
    <definedName name="settimana1_2" localSheetId="4">February!#REF!</definedName>
    <definedName name="settimana1_2" localSheetId="3">January!#REF!</definedName>
    <definedName name="settimana1_2" localSheetId="9">July!#REF!</definedName>
    <definedName name="settimana1_2" localSheetId="8">June!#REF!</definedName>
    <definedName name="settimana1_2" localSheetId="5">March!#REF!</definedName>
    <definedName name="settimana1_2" localSheetId="7">May!#REF!</definedName>
    <definedName name="settimana1_2" localSheetId="13">November!#REF!</definedName>
    <definedName name="settimana1_2" localSheetId="12">October!#REF!</definedName>
    <definedName name="settimana1_2" localSheetId="11">September!#REF!</definedName>
    <definedName name="settimana1_2">#REF!</definedName>
    <definedName name="settimana1_3" localSheetId="6">April!#REF!</definedName>
    <definedName name="settimana1_3" localSheetId="10">August!#REF!</definedName>
    <definedName name="settimana1_3" localSheetId="14">December!#REF!</definedName>
    <definedName name="settimana1_3" localSheetId="4">February!#REF!</definedName>
    <definedName name="settimana1_3" localSheetId="3">January!#REF!</definedName>
    <definedName name="settimana1_3" localSheetId="9">July!#REF!</definedName>
    <definedName name="settimana1_3" localSheetId="8">June!#REF!</definedName>
    <definedName name="settimana1_3" localSheetId="5">March!#REF!</definedName>
    <definedName name="settimana1_3" localSheetId="7">May!#REF!</definedName>
    <definedName name="settimana1_3" localSheetId="13">November!#REF!</definedName>
    <definedName name="settimana1_3" localSheetId="12">October!#REF!</definedName>
    <definedName name="settimana1_3" localSheetId="11">September!#REF!</definedName>
    <definedName name="settimana1_3">#REF!</definedName>
    <definedName name="settimana1_4" localSheetId="6">April!#REF!</definedName>
    <definedName name="settimana1_4" localSheetId="10">August!#REF!</definedName>
    <definedName name="settimana1_4" localSheetId="14">December!#REF!</definedName>
    <definedName name="settimana1_4" localSheetId="4">February!#REF!</definedName>
    <definedName name="settimana1_4" localSheetId="3">January!#REF!</definedName>
    <definedName name="settimana1_4" localSheetId="9">July!#REF!</definedName>
    <definedName name="settimana1_4" localSheetId="8">June!#REF!</definedName>
    <definedName name="settimana1_4" localSheetId="5">March!#REF!</definedName>
    <definedName name="settimana1_4" localSheetId="7">May!#REF!</definedName>
    <definedName name="settimana1_4" localSheetId="13">November!#REF!</definedName>
    <definedName name="settimana1_4" localSheetId="12">October!#REF!</definedName>
    <definedName name="settimana1_4" localSheetId="11">September!#REF!</definedName>
    <definedName name="settimana1_4">#REF!</definedName>
    <definedName name="settimana1_5" localSheetId="6">April!#REF!</definedName>
    <definedName name="settimana1_5" localSheetId="10">August!#REF!</definedName>
    <definedName name="settimana1_5" localSheetId="14">December!#REF!</definedName>
    <definedName name="settimana1_5" localSheetId="4">February!#REF!</definedName>
    <definedName name="settimana1_5" localSheetId="3">January!#REF!</definedName>
    <definedName name="settimana1_5" localSheetId="9">July!#REF!</definedName>
    <definedName name="settimana1_5" localSheetId="8">June!#REF!</definedName>
    <definedName name="settimana1_5" localSheetId="5">March!#REF!</definedName>
    <definedName name="settimana1_5" localSheetId="7">May!#REF!</definedName>
    <definedName name="settimana1_5" localSheetId="13">November!#REF!</definedName>
    <definedName name="settimana1_5" localSheetId="12">October!#REF!</definedName>
    <definedName name="settimana1_5" localSheetId="11">September!#REF!</definedName>
    <definedName name="settimana1_5">#REF!</definedName>
    <definedName name="settimana1_6" localSheetId="6">April!#REF!</definedName>
    <definedName name="settimana1_6" localSheetId="10">August!#REF!</definedName>
    <definedName name="settimana1_6" localSheetId="14">December!#REF!</definedName>
    <definedName name="settimana1_6" localSheetId="4">February!#REF!</definedName>
    <definedName name="settimana1_6" localSheetId="3">January!#REF!</definedName>
    <definedName name="settimana1_6" localSheetId="9">July!#REF!</definedName>
    <definedName name="settimana1_6" localSheetId="8">June!#REF!</definedName>
    <definedName name="settimana1_6" localSheetId="5">March!#REF!</definedName>
    <definedName name="settimana1_6" localSheetId="7">May!#REF!</definedName>
    <definedName name="settimana1_6" localSheetId="13">November!#REF!</definedName>
    <definedName name="settimana1_6" localSheetId="12">October!#REF!</definedName>
    <definedName name="settimana1_6" localSheetId="11">September!#REF!</definedName>
    <definedName name="settimana1_6">#REF!</definedName>
    <definedName name="VarD" localSheetId="6">MOD(((255-(11*MOD(Anno,19)))-21),30)+21</definedName>
    <definedName name="VarD" localSheetId="10">MOD(((255-(11*MOD(Anno,19)))-21),30)+21</definedName>
    <definedName name="VarD" localSheetId="14">MOD(((255-(11*MOD(Anno,19)))-21),30)+21</definedName>
    <definedName name="VarD" localSheetId="4">MOD(((255-(11*MOD(Anno,19)))-21),30)+21</definedName>
    <definedName name="VarD" localSheetId="3">MOD(((255-(11*MOD(Anno,19)))-21),30)+21</definedName>
    <definedName name="VarD" localSheetId="9">MOD(((255-(11*MOD(Anno,19)))-21),30)+21</definedName>
    <definedName name="VarD" localSheetId="8">MOD(((255-(11*MOD(Anno,19)))-21),30)+21</definedName>
    <definedName name="VarD" localSheetId="5">MOD(((255-(11*MOD(Anno,19)))-21),30)+21</definedName>
    <definedName name="VarD" localSheetId="7">MOD(((255-(11*MOD(Anno,19)))-21),30)+21</definedName>
    <definedName name="VarD" localSheetId="13">MOD(((255-(11*MOD(Anno,19)))-21),30)+21</definedName>
    <definedName name="VarD" localSheetId="12">MOD(((255-(11*MOD(Anno,19)))-21),30)+21</definedName>
    <definedName name="VarD" localSheetId="11">MOD(((255-(11*MOD(Anno,19)))-21),30)+21</definedName>
    <definedName name="VarD">MOD(((255-(11*MOD(Anno,19)))-21),30)+21</definedName>
  </definedNames>
  <calcPr calcId="191029"/>
  <webPublishing css="0"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3" i="59" l="1"/>
  <c r="G13" i="59"/>
  <c r="H13" i="59"/>
  <c r="I13" i="59"/>
  <c r="J13" i="59"/>
  <c r="K13" i="59"/>
  <c r="L13" i="59"/>
  <c r="M13" i="59"/>
  <c r="N13" i="59"/>
  <c r="O13" i="59"/>
  <c r="P13" i="59"/>
  <c r="Q13" i="59"/>
  <c r="R13" i="59"/>
  <c r="S13" i="59"/>
  <c r="T13" i="59"/>
  <c r="U13" i="59"/>
  <c r="V13" i="59"/>
  <c r="W13" i="59"/>
  <c r="X13" i="59"/>
  <c r="Y13" i="59"/>
  <c r="Z13" i="59"/>
  <c r="AA13" i="59"/>
  <c r="AB13" i="59"/>
  <c r="AC13" i="59"/>
  <c r="AD13" i="59"/>
  <c r="AE13" i="59"/>
  <c r="AF13" i="59"/>
  <c r="AG13" i="59"/>
  <c r="AH13" i="59"/>
  <c r="AI13" i="59"/>
  <c r="AJ13" i="59"/>
  <c r="AK13" i="59"/>
  <c r="AL13" i="59"/>
  <c r="AM13" i="59"/>
  <c r="AN13" i="59"/>
  <c r="AO13" i="59"/>
  <c r="AP13" i="59"/>
  <c r="AQ13" i="59"/>
  <c r="AR13" i="59"/>
  <c r="AS13" i="59"/>
  <c r="AT13" i="59"/>
  <c r="E13" i="59"/>
  <c r="F13" i="58"/>
  <c r="G13" i="58"/>
  <c r="H13" i="58"/>
  <c r="I13" i="58"/>
  <c r="J13" i="58"/>
  <c r="K13" i="58"/>
  <c r="L13" i="58"/>
  <c r="M13" i="58"/>
  <c r="N13" i="58"/>
  <c r="O13" i="58"/>
  <c r="P13" i="58"/>
  <c r="Q13" i="58"/>
  <c r="R13" i="58"/>
  <c r="S13" i="58"/>
  <c r="T13" i="58"/>
  <c r="U13" i="58"/>
  <c r="V13" i="58"/>
  <c r="W13" i="58"/>
  <c r="X13" i="58"/>
  <c r="Y13" i="58"/>
  <c r="Z13" i="58"/>
  <c r="AA13" i="58"/>
  <c r="AB13" i="58"/>
  <c r="AC13" i="58"/>
  <c r="AD13" i="58"/>
  <c r="AE13" i="58"/>
  <c r="AF13" i="58"/>
  <c r="AG13" i="58"/>
  <c r="AH13" i="58"/>
  <c r="AI13" i="58"/>
  <c r="AJ13" i="58"/>
  <c r="AK13" i="58"/>
  <c r="AL13" i="58"/>
  <c r="AM13" i="58"/>
  <c r="AN13" i="58"/>
  <c r="AO13" i="58"/>
  <c r="AP13" i="58"/>
  <c r="AQ13" i="58"/>
  <c r="AR13" i="58"/>
  <c r="AS13" i="58"/>
  <c r="AT13" i="58"/>
  <c r="E13" i="58"/>
  <c r="F13" i="57"/>
  <c r="G13" i="57"/>
  <c r="H13" i="57"/>
  <c r="I13" i="57"/>
  <c r="J13" i="57"/>
  <c r="K13" i="57"/>
  <c r="L13" i="57"/>
  <c r="M13" i="57"/>
  <c r="N13" i="57"/>
  <c r="O13" i="57"/>
  <c r="P13" i="57"/>
  <c r="Q13" i="57"/>
  <c r="R13" i="57"/>
  <c r="S13" i="57"/>
  <c r="T13" i="57"/>
  <c r="U13" i="57"/>
  <c r="V13" i="57"/>
  <c r="W13" i="57"/>
  <c r="X13" i="57"/>
  <c r="Y13" i="57"/>
  <c r="Z13" i="57"/>
  <c r="AA13" i="57"/>
  <c r="AB13" i="57"/>
  <c r="AC13" i="57"/>
  <c r="AD13" i="57"/>
  <c r="AE13" i="57"/>
  <c r="AF13" i="57"/>
  <c r="AG13" i="57"/>
  <c r="AH13" i="57"/>
  <c r="AI13" i="57"/>
  <c r="AJ13" i="57"/>
  <c r="AK13" i="57"/>
  <c r="AL13" i="57"/>
  <c r="AM13" i="57"/>
  <c r="AN13" i="57"/>
  <c r="AO13" i="57"/>
  <c r="AP13" i="57"/>
  <c r="AQ13" i="57"/>
  <c r="AR13" i="57"/>
  <c r="AS13" i="57"/>
  <c r="AT13" i="57"/>
  <c r="E13" i="57"/>
  <c r="F13" i="56"/>
  <c r="G13" i="56"/>
  <c r="H13" i="56"/>
  <c r="I13" i="56"/>
  <c r="J13" i="56"/>
  <c r="K13" i="56"/>
  <c r="L13" i="56"/>
  <c r="M13" i="56"/>
  <c r="N13" i="56"/>
  <c r="O13" i="56"/>
  <c r="P13" i="56"/>
  <c r="Q13" i="56"/>
  <c r="R13" i="56"/>
  <c r="S13" i="56"/>
  <c r="T13" i="56"/>
  <c r="U13" i="56"/>
  <c r="V13" i="56"/>
  <c r="W13" i="56"/>
  <c r="X13" i="56"/>
  <c r="Y13" i="56"/>
  <c r="Z13" i="56"/>
  <c r="AA13" i="56"/>
  <c r="AB13" i="56"/>
  <c r="AC13" i="56"/>
  <c r="AD13" i="56"/>
  <c r="AE13" i="56"/>
  <c r="AF13" i="56"/>
  <c r="AG13" i="56"/>
  <c r="AH13" i="56"/>
  <c r="AI13" i="56"/>
  <c r="AJ13" i="56"/>
  <c r="AK13" i="56"/>
  <c r="AL13" i="56"/>
  <c r="AM13" i="56"/>
  <c r="AN13" i="56"/>
  <c r="AO13" i="56"/>
  <c r="AP13" i="56"/>
  <c r="AQ13" i="56"/>
  <c r="AR13" i="56"/>
  <c r="AS13" i="56"/>
  <c r="AT13" i="56"/>
  <c r="E13" i="56"/>
  <c r="F13" i="55"/>
  <c r="G13" i="55"/>
  <c r="H13" i="55"/>
  <c r="I13" i="55"/>
  <c r="J13" i="55"/>
  <c r="K13" i="55"/>
  <c r="L13" i="55"/>
  <c r="M13" i="55"/>
  <c r="N13" i="55"/>
  <c r="O13" i="55"/>
  <c r="P13" i="55"/>
  <c r="Q13" i="55"/>
  <c r="R13" i="55"/>
  <c r="S13" i="55"/>
  <c r="T13" i="55"/>
  <c r="U13" i="55"/>
  <c r="V13" i="55"/>
  <c r="W13" i="55"/>
  <c r="X13" i="55"/>
  <c r="Y13" i="55"/>
  <c r="Z13" i="55"/>
  <c r="AA13" i="55"/>
  <c r="AB13" i="55"/>
  <c r="AC13" i="55"/>
  <c r="AD13" i="55"/>
  <c r="AE13" i="55"/>
  <c r="AF13" i="55"/>
  <c r="AG13" i="55"/>
  <c r="AH13" i="55"/>
  <c r="AI13" i="55"/>
  <c r="AJ13" i="55"/>
  <c r="AK13" i="55"/>
  <c r="AL13" i="55"/>
  <c r="AM13" i="55"/>
  <c r="AN13" i="55"/>
  <c r="AO13" i="55"/>
  <c r="AP13" i="55"/>
  <c r="AQ13" i="55"/>
  <c r="AR13" i="55"/>
  <c r="AS13" i="55"/>
  <c r="AT13" i="55"/>
  <c r="E13" i="55"/>
  <c r="F13" i="54"/>
  <c r="G13" i="54"/>
  <c r="H13" i="54"/>
  <c r="I13" i="54"/>
  <c r="J13" i="54"/>
  <c r="K13" i="54"/>
  <c r="L13" i="54"/>
  <c r="M13" i="54"/>
  <c r="N13" i="54"/>
  <c r="O13" i="54"/>
  <c r="P13" i="54"/>
  <c r="Q13" i="54"/>
  <c r="R13" i="54"/>
  <c r="S13" i="54"/>
  <c r="T13" i="54"/>
  <c r="U13" i="54"/>
  <c r="V13" i="54"/>
  <c r="W13" i="54"/>
  <c r="X13" i="54"/>
  <c r="Y13" i="54"/>
  <c r="Z13" i="54"/>
  <c r="AA13" i="54"/>
  <c r="AB13" i="54"/>
  <c r="AC13" i="54"/>
  <c r="AD13" i="54"/>
  <c r="AE13" i="54"/>
  <c r="AF13" i="54"/>
  <c r="AG13" i="54"/>
  <c r="AH13" i="54"/>
  <c r="AI13" i="54"/>
  <c r="AJ13" i="54"/>
  <c r="AK13" i="54"/>
  <c r="AL13" i="54"/>
  <c r="AM13" i="54"/>
  <c r="AN13" i="54"/>
  <c r="AO13" i="54"/>
  <c r="AP13" i="54"/>
  <c r="AQ13" i="54"/>
  <c r="AR13" i="54"/>
  <c r="AS13" i="54"/>
  <c r="AT13" i="54"/>
  <c r="E13" i="54"/>
  <c r="F13" i="53"/>
  <c r="G13" i="53"/>
  <c r="H13" i="53"/>
  <c r="I13" i="53"/>
  <c r="J13" i="53"/>
  <c r="K13" i="53"/>
  <c r="L13" i="53"/>
  <c r="M13" i="53"/>
  <c r="N13" i="53"/>
  <c r="O13" i="53"/>
  <c r="P13" i="53"/>
  <c r="Q13" i="53"/>
  <c r="R13" i="53"/>
  <c r="S13" i="53"/>
  <c r="T13" i="53"/>
  <c r="U13" i="53"/>
  <c r="V13" i="53"/>
  <c r="W13" i="53"/>
  <c r="X13" i="53"/>
  <c r="Y13" i="53"/>
  <c r="Z13" i="53"/>
  <c r="AA13" i="53"/>
  <c r="AB13" i="53"/>
  <c r="AC13" i="53"/>
  <c r="AD13" i="53"/>
  <c r="AE13" i="53"/>
  <c r="AF13" i="53"/>
  <c r="AG13" i="53"/>
  <c r="AH13" i="53"/>
  <c r="AI13" i="53"/>
  <c r="AJ13" i="53"/>
  <c r="AK13" i="53"/>
  <c r="AL13" i="53"/>
  <c r="AM13" i="53"/>
  <c r="AN13" i="53"/>
  <c r="AO13" i="53"/>
  <c r="AP13" i="53"/>
  <c r="AQ13" i="53"/>
  <c r="AR13" i="53"/>
  <c r="AS13" i="53"/>
  <c r="AT13" i="53"/>
  <c r="E13" i="53"/>
  <c r="F13" i="52"/>
  <c r="G13" i="52"/>
  <c r="H13" i="52"/>
  <c r="I13" i="52"/>
  <c r="J13" i="52"/>
  <c r="K13" i="52"/>
  <c r="L13" i="52"/>
  <c r="M13" i="52"/>
  <c r="N13" i="52"/>
  <c r="O13" i="52"/>
  <c r="P13" i="52"/>
  <c r="Q13" i="52"/>
  <c r="R13" i="52"/>
  <c r="S13" i="52"/>
  <c r="T13" i="52"/>
  <c r="U13" i="52"/>
  <c r="V13" i="52"/>
  <c r="W13" i="52"/>
  <c r="X13" i="52"/>
  <c r="Y13" i="52"/>
  <c r="Z13" i="52"/>
  <c r="AA13" i="52"/>
  <c r="AB13" i="52"/>
  <c r="AC13" i="52"/>
  <c r="AD13" i="52"/>
  <c r="AE13" i="52"/>
  <c r="AF13" i="52"/>
  <c r="AG13" i="52"/>
  <c r="AH13" i="52"/>
  <c r="AI13" i="52"/>
  <c r="AJ13" i="52"/>
  <c r="AK13" i="52"/>
  <c r="AL13" i="52"/>
  <c r="AM13" i="52"/>
  <c r="AN13" i="52"/>
  <c r="AO13" i="52"/>
  <c r="AP13" i="52"/>
  <c r="AQ13" i="52"/>
  <c r="AR13" i="52"/>
  <c r="AS13" i="52"/>
  <c r="AT13" i="52"/>
  <c r="E13" i="52"/>
  <c r="F13" i="51"/>
  <c r="G13" i="51"/>
  <c r="H13" i="51"/>
  <c r="I13" i="51"/>
  <c r="J13" i="51"/>
  <c r="K13" i="51"/>
  <c r="L13" i="51"/>
  <c r="M13" i="51"/>
  <c r="N13" i="51"/>
  <c r="O13" i="51"/>
  <c r="P13" i="51"/>
  <c r="Q13" i="51"/>
  <c r="R13" i="51"/>
  <c r="S13" i="51"/>
  <c r="T13" i="51"/>
  <c r="U13" i="51"/>
  <c r="V13" i="51"/>
  <c r="W13" i="51"/>
  <c r="X13" i="51"/>
  <c r="Y13" i="51"/>
  <c r="Z13" i="51"/>
  <c r="AA13" i="51"/>
  <c r="AB13" i="51"/>
  <c r="AC13" i="51"/>
  <c r="AD13" i="51"/>
  <c r="AE13" i="51"/>
  <c r="AF13" i="51"/>
  <c r="AG13" i="51"/>
  <c r="AH13" i="51"/>
  <c r="AI13" i="51"/>
  <c r="AJ13" i="51"/>
  <c r="AK13" i="51"/>
  <c r="AL13" i="51"/>
  <c r="AM13" i="51"/>
  <c r="AN13" i="51"/>
  <c r="AO13" i="51"/>
  <c r="AP13" i="51"/>
  <c r="AQ13" i="51"/>
  <c r="AR13" i="51"/>
  <c r="AS13" i="51"/>
  <c r="AT13" i="51"/>
  <c r="E13" i="51"/>
  <c r="F13" i="50"/>
  <c r="G13" i="50"/>
  <c r="H13" i="50"/>
  <c r="I13" i="50"/>
  <c r="J13" i="50"/>
  <c r="K13" i="50"/>
  <c r="L13" i="50"/>
  <c r="M13" i="50"/>
  <c r="N13" i="50"/>
  <c r="O13" i="50"/>
  <c r="P13" i="50"/>
  <c r="Q13" i="50"/>
  <c r="R13" i="50"/>
  <c r="S13" i="50"/>
  <c r="T13" i="50"/>
  <c r="U13" i="50"/>
  <c r="V13" i="50"/>
  <c r="W13" i="50"/>
  <c r="X13" i="50"/>
  <c r="Y13" i="50"/>
  <c r="Z13" i="50"/>
  <c r="AA13" i="50"/>
  <c r="AB13" i="50"/>
  <c r="AC13" i="50"/>
  <c r="AD13" i="50"/>
  <c r="AE13" i="50"/>
  <c r="AF13" i="50"/>
  <c r="AG13" i="50"/>
  <c r="AH13" i="50"/>
  <c r="AI13" i="50"/>
  <c r="AJ13" i="50"/>
  <c r="AK13" i="50"/>
  <c r="AL13" i="50"/>
  <c r="AM13" i="50"/>
  <c r="AN13" i="50"/>
  <c r="AO13" i="50"/>
  <c r="AP13" i="50"/>
  <c r="AQ13" i="50"/>
  <c r="AR13" i="50"/>
  <c r="AS13" i="50"/>
  <c r="AT13" i="50"/>
  <c r="E13" i="50"/>
  <c r="F13" i="49"/>
  <c r="G13" i="49"/>
  <c r="H13" i="49"/>
  <c r="I13" i="49"/>
  <c r="J13" i="49"/>
  <c r="K13" i="49"/>
  <c r="L13" i="49"/>
  <c r="M13" i="49"/>
  <c r="N13" i="49"/>
  <c r="O13" i="49"/>
  <c r="P13" i="49"/>
  <c r="Q13" i="49"/>
  <c r="R13" i="49"/>
  <c r="S13" i="49"/>
  <c r="T13" i="49"/>
  <c r="U13" i="49"/>
  <c r="V13" i="49"/>
  <c r="W13" i="49"/>
  <c r="X13" i="49"/>
  <c r="Y13" i="49"/>
  <c r="Z13" i="49"/>
  <c r="AA13" i="49"/>
  <c r="AB13" i="49"/>
  <c r="AC13" i="49"/>
  <c r="AD13" i="49"/>
  <c r="AE13" i="49"/>
  <c r="AF13" i="49"/>
  <c r="AG13" i="49"/>
  <c r="AH13" i="49"/>
  <c r="AI13" i="49"/>
  <c r="AJ13" i="49"/>
  <c r="AK13" i="49"/>
  <c r="AL13" i="49"/>
  <c r="AM13" i="49"/>
  <c r="AN13" i="49"/>
  <c r="AO13" i="49"/>
  <c r="AP13" i="49"/>
  <c r="AQ13" i="49"/>
  <c r="AR13" i="49"/>
  <c r="AS13" i="49"/>
  <c r="AT13" i="49"/>
  <c r="E13" i="49"/>
  <c r="G13" i="22"/>
  <c r="H13" i="22"/>
  <c r="I13" i="22"/>
  <c r="J13" i="22"/>
  <c r="K13" i="22"/>
  <c r="L13" i="22"/>
  <c r="M13" i="22"/>
  <c r="N13" i="22"/>
  <c r="O13" i="22"/>
  <c r="P13" i="22"/>
  <c r="Q13" i="22"/>
  <c r="R13" i="22"/>
  <c r="S13" i="22"/>
  <c r="T13" i="22"/>
  <c r="U13" i="22"/>
  <c r="V13" i="22"/>
  <c r="W13" i="22"/>
  <c r="X13" i="22"/>
  <c r="Y13" i="22"/>
  <c r="Z13" i="22"/>
  <c r="AA13" i="22"/>
  <c r="AB13" i="22"/>
  <c r="AC13" i="22"/>
  <c r="AD13" i="22"/>
  <c r="AE13" i="22"/>
  <c r="AF13" i="22"/>
  <c r="AG13" i="22"/>
  <c r="AH13" i="22"/>
  <c r="AI13" i="22"/>
  <c r="AJ13" i="22"/>
  <c r="AK13" i="22"/>
  <c r="AL13" i="22"/>
  <c r="AM13" i="22"/>
  <c r="AN13" i="22"/>
  <c r="AO13" i="22"/>
  <c r="AP13" i="22"/>
  <c r="AQ13" i="22"/>
  <c r="AR13" i="22"/>
  <c r="AS13" i="22"/>
  <c r="AT13" i="22"/>
  <c r="F13" i="22"/>
  <c r="E13" i="22"/>
  <c r="D29" i="36"/>
  <c r="B29" i="36"/>
  <c r="D41" i="36"/>
  <c r="C31" i="22" l="1"/>
  <c r="C31" i="49"/>
  <c r="B11" i="36"/>
  <c r="H41" i="36" s="1"/>
  <c r="D27" i="36" l="1"/>
  <c r="F41" i="36" l="1"/>
  <c r="B12" i="22" l="1"/>
  <c r="B10" i="59" l="1"/>
  <c r="B10" i="58"/>
  <c r="B10" i="57"/>
  <c r="B10" i="56"/>
  <c r="B10" i="55"/>
  <c r="B10" i="54"/>
  <c r="B10" i="53"/>
  <c r="B10" i="52"/>
  <c r="B10" i="51"/>
  <c r="B10" i="50"/>
  <c r="B10" i="49"/>
  <c r="C31" i="59"/>
  <c r="D24" i="59"/>
  <c r="AU21" i="59"/>
  <c r="X32" i="36" s="1"/>
  <c r="AU20" i="59"/>
  <c r="X31" i="36" s="1"/>
  <c r="AU19" i="59"/>
  <c r="X30" i="36" s="1"/>
  <c r="AU17" i="59"/>
  <c r="X28" i="36" s="1"/>
  <c r="B17" i="59"/>
  <c r="AU16" i="59"/>
  <c r="X27" i="36"/>
  <c r="B16" i="59"/>
  <c r="AU15" i="59"/>
  <c r="X26" i="36" s="1"/>
  <c r="B15" i="59"/>
  <c r="AU14" i="59"/>
  <c r="X25" i="36" s="1"/>
  <c r="B14" i="59"/>
  <c r="AT22" i="59"/>
  <c r="AS22" i="59"/>
  <c r="AR22" i="59"/>
  <c r="AQ22" i="59"/>
  <c r="AP22" i="59"/>
  <c r="AO22" i="59"/>
  <c r="AN22" i="59"/>
  <c r="AM22" i="59"/>
  <c r="AL22" i="59"/>
  <c r="AK22" i="59"/>
  <c r="AJ22" i="59"/>
  <c r="AI22" i="59"/>
  <c r="AH22" i="59"/>
  <c r="AG22" i="59"/>
  <c r="AF22" i="59"/>
  <c r="AE22" i="59"/>
  <c r="AD22" i="59"/>
  <c r="AC22" i="59"/>
  <c r="AB22" i="59"/>
  <c r="AA22" i="59"/>
  <c r="Z22" i="59"/>
  <c r="Y22" i="59"/>
  <c r="X22" i="59"/>
  <c r="W22" i="59"/>
  <c r="V22" i="59"/>
  <c r="U22" i="59"/>
  <c r="T22" i="59"/>
  <c r="S22" i="59"/>
  <c r="R22" i="59"/>
  <c r="Q22" i="59"/>
  <c r="P22" i="59"/>
  <c r="O22" i="59"/>
  <c r="N22" i="59"/>
  <c r="M22" i="59"/>
  <c r="L22" i="59"/>
  <c r="K22" i="59"/>
  <c r="J22" i="59"/>
  <c r="I22" i="59"/>
  <c r="H22" i="59"/>
  <c r="G22" i="59"/>
  <c r="F22" i="59"/>
  <c r="E22" i="59"/>
  <c r="B13" i="59"/>
  <c r="AU12" i="59"/>
  <c r="X23" i="36" s="1"/>
  <c r="B12" i="59"/>
  <c r="C7" i="59"/>
  <c r="G5" i="59"/>
  <c r="AD31" i="59" s="1"/>
  <c r="G3" i="59"/>
  <c r="AF2" i="59"/>
  <c r="AG3" i="59" s="1"/>
  <c r="AH3" i="59" s="1"/>
  <c r="F11" i="59" s="1"/>
  <c r="G1" i="59"/>
  <c r="C31" i="58"/>
  <c r="D24" i="58"/>
  <c r="AU21" i="58"/>
  <c r="V32" i="36" s="1"/>
  <c r="AU20" i="58"/>
  <c r="V31" i="36" s="1"/>
  <c r="AU19" i="58"/>
  <c r="V30" i="36" s="1"/>
  <c r="AU17" i="58"/>
  <c r="V28" i="36" s="1"/>
  <c r="B17" i="58"/>
  <c r="AU16" i="58"/>
  <c r="V27" i="36" s="1"/>
  <c r="B16" i="58"/>
  <c r="AU15" i="58"/>
  <c r="V26" i="36" s="1"/>
  <c r="B15" i="58"/>
  <c r="AU14" i="58"/>
  <c r="V25" i="36" s="1"/>
  <c r="B14" i="58"/>
  <c r="AT22" i="58"/>
  <c r="AS22" i="58"/>
  <c r="AR22" i="58"/>
  <c r="AQ22" i="58"/>
  <c r="AP22" i="58"/>
  <c r="AO22" i="58"/>
  <c r="AN22" i="58"/>
  <c r="AM22" i="58"/>
  <c r="AL22" i="58"/>
  <c r="AK22" i="58"/>
  <c r="AJ22" i="58"/>
  <c r="AI22" i="58"/>
  <c r="AH22" i="58"/>
  <c r="AG22" i="58"/>
  <c r="AF22" i="58"/>
  <c r="AE22" i="58"/>
  <c r="AD22" i="58"/>
  <c r="AC22" i="58"/>
  <c r="AB22" i="58"/>
  <c r="AA22" i="58"/>
  <c r="Z22" i="58"/>
  <c r="Y22" i="58"/>
  <c r="X22" i="58"/>
  <c r="W22" i="58"/>
  <c r="V22" i="58"/>
  <c r="U22" i="58"/>
  <c r="T22" i="58"/>
  <c r="S22" i="58"/>
  <c r="R22" i="58"/>
  <c r="Q22" i="58"/>
  <c r="P22" i="58"/>
  <c r="O22" i="58"/>
  <c r="N22" i="58"/>
  <c r="M22" i="58"/>
  <c r="L22" i="58"/>
  <c r="K22" i="58"/>
  <c r="J22" i="58"/>
  <c r="I22" i="58"/>
  <c r="H22" i="58"/>
  <c r="G22" i="58"/>
  <c r="F22" i="58"/>
  <c r="E22" i="58"/>
  <c r="B13" i="58"/>
  <c r="AU12" i="58"/>
  <c r="V23" i="36" s="1"/>
  <c r="B12" i="58"/>
  <c r="Z7" i="58"/>
  <c r="C7" i="58"/>
  <c r="Z5" i="58"/>
  <c r="G5" i="58"/>
  <c r="AD31" i="58" s="1"/>
  <c r="Z3" i="58"/>
  <c r="G3" i="58"/>
  <c r="AF2" i="58"/>
  <c r="AG3" i="58" s="1"/>
  <c r="AH3" i="58" s="1"/>
  <c r="AI3" i="58" s="1"/>
  <c r="AJ3" i="58" s="1"/>
  <c r="Z1" i="58"/>
  <c r="G1" i="58"/>
  <c r="C31" i="57"/>
  <c r="D24" i="57"/>
  <c r="AU21" i="57"/>
  <c r="T32" i="36" s="1"/>
  <c r="AU20" i="57"/>
  <c r="T31" i="36" s="1"/>
  <c r="AU19" i="57"/>
  <c r="T30" i="36" s="1"/>
  <c r="AU17" i="57"/>
  <c r="T28" i="36" s="1"/>
  <c r="B17" i="57"/>
  <c r="AU16" i="57"/>
  <c r="T27" i="36" s="1"/>
  <c r="B16" i="57"/>
  <c r="AU15" i="57"/>
  <c r="T26" i="36" s="1"/>
  <c r="B15" i="57"/>
  <c r="AU14" i="57"/>
  <c r="T25" i="36" s="1"/>
  <c r="B14" i="57"/>
  <c r="AT22" i="57"/>
  <c r="AS22" i="57"/>
  <c r="AR22" i="57"/>
  <c r="AQ22" i="57"/>
  <c r="AP22" i="57"/>
  <c r="AO22" i="57"/>
  <c r="AN22" i="57"/>
  <c r="AM22" i="57"/>
  <c r="AL22" i="57"/>
  <c r="AK22" i="57"/>
  <c r="AJ22" i="57"/>
  <c r="AI22" i="57"/>
  <c r="AH22" i="57"/>
  <c r="AG22" i="57"/>
  <c r="AF22" i="57"/>
  <c r="AE22" i="57"/>
  <c r="AD22" i="57"/>
  <c r="AC22" i="57"/>
  <c r="AB22" i="57"/>
  <c r="AA22" i="57"/>
  <c r="Z22" i="57"/>
  <c r="Y22" i="57"/>
  <c r="X22" i="57"/>
  <c r="W22" i="57"/>
  <c r="V22" i="57"/>
  <c r="U22" i="57"/>
  <c r="T22" i="57"/>
  <c r="S22" i="57"/>
  <c r="R22" i="57"/>
  <c r="Q22" i="57"/>
  <c r="P22" i="57"/>
  <c r="O22" i="57"/>
  <c r="N22" i="57"/>
  <c r="M22" i="57"/>
  <c r="L22" i="57"/>
  <c r="K22" i="57"/>
  <c r="J22" i="57"/>
  <c r="I22" i="57"/>
  <c r="H22" i="57"/>
  <c r="G22" i="57"/>
  <c r="F22" i="57"/>
  <c r="E22" i="57"/>
  <c r="B13" i="57"/>
  <c r="AU12" i="57"/>
  <c r="T23" i="36" s="1"/>
  <c r="B12" i="57"/>
  <c r="Z7" i="57"/>
  <c r="C7" i="57"/>
  <c r="Z5" i="57"/>
  <c r="G5" i="57"/>
  <c r="AD31" i="57" s="1"/>
  <c r="Z3" i="57"/>
  <c r="G3" i="57"/>
  <c r="AF2" i="57"/>
  <c r="AG3" i="57" s="1"/>
  <c r="AH3" i="57" s="1"/>
  <c r="Z1" i="57"/>
  <c r="G1" i="57"/>
  <c r="C31" i="56"/>
  <c r="D24" i="56"/>
  <c r="AU21" i="56"/>
  <c r="R32" i="36" s="1"/>
  <c r="AU20" i="56"/>
  <c r="R31" i="36" s="1"/>
  <c r="AU19" i="56"/>
  <c r="R30" i="36" s="1"/>
  <c r="AU17" i="56"/>
  <c r="R28" i="36" s="1"/>
  <c r="B17" i="56"/>
  <c r="AU16" i="56"/>
  <c r="R27" i="36" s="1"/>
  <c r="B16" i="56"/>
  <c r="AU15" i="56"/>
  <c r="R26" i="36" s="1"/>
  <c r="B15" i="56"/>
  <c r="AU14" i="56"/>
  <c r="R25" i="36" s="1"/>
  <c r="B14" i="56"/>
  <c r="AT22" i="56"/>
  <c r="AS22" i="56"/>
  <c r="AR22" i="56"/>
  <c r="AQ22" i="56"/>
  <c r="AP22" i="56"/>
  <c r="AO22" i="56"/>
  <c r="AN22" i="56"/>
  <c r="AM22" i="56"/>
  <c r="AL22" i="56"/>
  <c r="AK22" i="56"/>
  <c r="AJ22" i="56"/>
  <c r="AI22" i="56"/>
  <c r="AH22" i="56"/>
  <c r="AG22" i="56"/>
  <c r="AF22" i="56"/>
  <c r="AE22" i="56"/>
  <c r="AD22" i="56"/>
  <c r="AC22" i="56"/>
  <c r="AB22" i="56"/>
  <c r="AA22" i="56"/>
  <c r="Z22" i="56"/>
  <c r="Y22" i="56"/>
  <c r="X22" i="56"/>
  <c r="W22" i="56"/>
  <c r="V22" i="56"/>
  <c r="U22" i="56"/>
  <c r="T22" i="56"/>
  <c r="S22" i="56"/>
  <c r="R22" i="56"/>
  <c r="Q22" i="56"/>
  <c r="P22" i="56"/>
  <c r="O22" i="56"/>
  <c r="N22" i="56"/>
  <c r="M22" i="56"/>
  <c r="L22" i="56"/>
  <c r="K22" i="56"/>
  <c r="J22" i="56"/>
  <c r="I22" i="56"/>
  <c r="H22" i="56"/>
  <c r="G22" i="56"/>
  <c r="F22" i="56"/>
  <c r="E22" i="56"/>
  <c r="B13" i="56"/>
  <c r="AU12" i="56"/>
  <c r="R23" i="36" s="1"/>
  <c r="B12" i="56"/>
  <c r="C7" i="56"/>
  <c r="G5" i="56"/>
  <c r="AD31" i="56" s="1"/>
  <c r="G3" i="56"/>
  <c r="AF2" i="56"/>
  <c r="AG3" i="56" s="1"/>
  <c r="AH3" i="56" s="1"/>
  <c r="G1" i="56"/>
  <c r="C31" i="55"/>
  <c r="D24" i="55"/>
  <c r="AU21" i="55"/>
  <c r="P32" i="36" s="1"/>
  <c r="AU20" i="55"/>
  <c r="P31" i="36" s="1"/>
  <c r="AU19" i="55"/>
  <c r="P30" i="36" s="1"/>
  <c r="AU17" i="55"/>
  <c r="P28" i="36" s="1"/>
  <c r="B17" i="55"/>
  <c r="AU16" i="55"/>
  <c r="P27" i="36" s="1"/>
  <c r="B16" i="55"/>
  <c r="AU15" i="55"/>
  <c r="P26" i="36" s="1"/>
  <c r="B15" i="55"/>
  <c r="AU14" i="55"/>
  <c r="P25" i="36"/>
  <c r="B14" i="55"/>
  <c r="AT22" i="55"/>
  <c r="AS22" i="55"/>
  <c r="AR22" i="55"/>
  <c r="AQ22" i="55"/>
  <c r="AP22" i="55"/>
  <c r="AO22" i="55"/>
  <c r="AN22" i="55"/>
  <c r="AM22" i="55"/>
  <c r="AL22" i="55"/>
  <c r="AK22" i="55"/>
  <c r="AJ22" i="55"/>
  <c r="AI22" i="55"/>
  <c r="AH22" i="55"/>
  <c r="AG22" i="55"/>
  <c r="AF22" i="55"/>
  <c r="AE22" i="55"/>
  <c r="AD22" i="55"/>
  <c r="AC22" i="55"/>
  <c r="AB22" i="55"/>
  <c r="AA22" i="55"/>
  <c r="Z22" i="55"/>
  <c r="Y22" i="55"/>
  <c r="X22" i="55"/>
  <c r="W22" i="55"/>
  <c r="V22" i="55"/>
  <c r="U22" i="55"/>
  <c r="T22" i="55"/>
  <c r="S22" i="55"/>
  <c r="R22" i="55"/>
  <c r="Q22" i="55"/>
  <c r="P22" i="55"/>
  <c r="O22" i="55"/>
  <c r="N22" i="55"/>
  <c r="M22" i="55"/>
  <c r="L22" i="55"/>
  <c r="K22" i="55"/>
  <c r="J22" i="55"/>
  <c r="I22" i="55"/>
  <c r="H22" i="55"/>
  <c r="G22" i="55"/>
  <c r="F22" i="55"/>
  <c r="E22" i="55"/>
  <c r="B13" i="55"/>
  <c r="AU12" i="55"/>
  <c r="P23" i="36" s="1"/>
  <c r="B12" i="55"/>
  <c r="C7" i="55"/>
  <c r="G5" i="55"/>
  <c r="AD31" i="55" s="1"/>
  <c r="G3" i="55"/>
  <c r="AF2" i="55"/>
  <c r="AG3" i="55" s="1"/>
  <c r="G1" i="55"/>
  <c r="C31" i="54"/>
  <c r="D24" i="54"/>
  <c r="AU21" i="54"/>
  <c r="N32" i="36" s="1"/>
  <c r="AU20" i="54"/>
  <c r="N31" i="36" s="1"/>
  <c r="AU19" i="54"/>
  <c r="N30" i="36" s="1"/>
  <c r="AU17" i="54"/>
  <c r="N28" i="36" s="1"/>
  <c r="B17" i="54"/>
  <c r="AU16" i="54"/>
  <c r="N27" i="36" s="1"/>
  <c r="B16" i="54"/>
  <c r="AU15" i="54"/>
  <c r="N26" i="36" s="1"/>
  <c r="B15" i="54"/>
  <c r="AU14" i="54"/>
  <c r="N25" i="36" s="1"/>
  <c r="B14" i="54"/>
  <c r="AT22" i="54"/>
  <c r="AS22" i="54"/>
  <c r="AR22" i="54"/>
  <c r="AQ22" i="54"/>
  <c r="AP22" i="54"/>
  <c r="AO22" i="54"/>
  <c r="AN22" i="54"/>
  <c r="AM22" i="54"/>
  <c r="AL22" i="54"/>
  <c r="AK22" i="54"/>
  <c r="AJ22" i="54"/>
  <c r="AI22" i="54"/>
  <c r="AH22" i="54"/>
  <c r="AG22" i="54"/>
  <c r="AF22" i="54"/>
  <c r="AE22" i="54"/>
  <c r="AD22" i="54"/>
  <c r="AC22" i="54"/>
  <c r="AB22" i="54"/>
  <c r="AA22" i="54"/>
  <c r="Z22" i="54"/>
  <c r="Y22" i="54"/>
  <c r="X22" i="54"/>
  <c r="W22" i="54"/>
  <c r="V22" i="54"/>
  <c r="U22" i="54"/>
  <c r="T22" i="54"/>
  <c r="S22" i="54"/>
  <c r="R22" i="54"/>
  <c r="Q22" i="54"/>
  <c r="P22" i="54"/>
  <c r="O22" i="54"/>
  <c r="N22" i="54"/>
  <c r="M22" i="54"/>
  <c r="L22" i="54"/>
  <c r="K22" i="54"/>
  <c r="J22" i="54"/>
  <c r="I22" i="54"/>
  <c r="H22" i="54"/>
  <c r="G22" i="54"/>
  <c r="F22" i="54"/>
  <c r="E22" i="54"/>
  <c r="B13" i="54"/>
  <c r="AU12" i="54"/>
  <c r="N23" i="36" s="1"/>
  <c r="B12" i="54"/>
  <c r="Z7" i="54"/>
  <c r="C7" i="54"/>
  <c r="Z5" i="54"/>
  <c r="G5" i="54"/>
  <c r="AD31" i="54" s="1"/>
  <c r="Z3" i="54"/>
  <c r="G3" i="54"/>
  <c r="AF2" i="54"/>
  <c r="AG3" i="54" s="1"/>
  <c r="Z1" i="54"/>
  <c r="G1" i="54"/>
  <c r="C31" i="53"/>
  <c r="D24" i="53"/>
  <c r="AU21" i="53"/>
  <c r="L32" i="36" s="1"/>
  <c r="AU20" i="53"/>
  <c r="L31" i="36" s="1"/>
  <c r="AU19" i="53"/>
  <c r="L30" i="36" s="1"/>
  <c r="AU17" i="53"/>
  <c r="L28" i="36" s="1"/>
  <c r="B17" i="53"/>
  <c r="AU16" i="53"/>
  <c r="L27" i="36" s="1"/>
  <c r="B16" i="53"/>
  <c r="AU15" i="53"/>
  <c r="L26" i="36" s="1"/>
  <c r="B15" i="53"/>
  <c r="AU14" i="53"/>
  <c r="L25" i="36" s="1"/>
  <c r="B14" i="53"/>
  <c r="AT22" i="53"/>
  <c r="AS22" i="53"/>
  <c r="AR22" i="53"/>
  <c r="AQ22" i="53"/>
  <c r="AP22" i="53"/>
  <c r="AO22" i="53"/>
  <c r="AN22" i="53"/>
  <c r="AM22" i="53"/>
  <c r="AL22" i="53"/>
  <c r="AK22" i="53"/>
  <c r="AJ22" i="53"/>
  <c r="AI22" i="53"/>
  <c r="AH22" i="53"/>
  <c r="AG22" i="53"/>
  <c r="AF22" i="53"/>
  <c r="AE22" i="53"/>
  <c r="AD22" i="53"/>
  <c r="AC22" i="53"/>
  <c r="AB22" i="53"/>
  <c r="AA22" i="53"/>
  <c r="Z22" i="53"/>
  <c r="Y22" i="53"/>
  <c r="X22" i="53"/>
  <c r="W22" i="53"/>
  <c r="V22" i="53"/>
  <c r="U22" i="53"/>
  <c r="T22" i="53"/>
  <c r="S22" i="53"/>
  <c r="R22" i="53"/>
  <c r="Q22" i="53"/>
  <c r="P22" i="53"/>
  <c r="O22" i="53"/>
  <c r="N22" i="53"/>
  <c r="M22" i="53"/>
  <c r="L22" i="53"/>
  <c r="K22" i="53"/>
  <c r="J22" i="53"/>
  <c r="I22" i="53"/>
  <c r="H22" i="53"/>
  <c r="G22" i="53"/>
  <c r="F22" i="53"/>
  <c r="E22" i="53"/>
  <c r="B13" i="53"/>
  <c r="AU12" i="53"/>
  <c r="L23" i="36"/>
  <c r="B12" i="53"/>
  <c r="C7" i="53"/>
  <c r="G5" i="53"/>
  <c r="AD31" i="53" s="1"/>
  <c r="G3" i="53"/>
  <c r="AF2" i="53"/>
  <c r="AG3" i="53" s="1"/>
  <c r="AH3" i="53" s="1"/>
  <c r="F11" i="53" s="1"/>
  <c r="G1" i="53"/>
  <c r="C31" i="52"/>
  <c r="D24" i="52"/>
  <c r="AU21" i="52"/>
  <c r="J32" i="36" s="1"/>
  <c r="AU20" i="52"/>
  <c r="J31" i="36" s="1"/>
  <c r="AU19" i="52"/>
  <c r="J30" i="36" s="1"/>
  <c r="AU17" i="52"/>
  <c r="J28" i="36" s="1"/>
  <c r="B17" i="52"/>
  <c r="AU16" i="52"/>
  <c r="J27" i="36" s="1"/>
  <c r="B16" i="52"/>
  <c r="AU15" i="52"/>
  <c r="J26" i="36" s="1"/>
  <c r="B15" i="52"/>
  <c r="AU14" i="52"/>
  <c r="J25" i="36" s="1"/>
  <c r="B14" i="52"/>
  <c r="AT22" i="52"/>
  <c r="AS22" i="52"/>
  <c r="AR22" i="52"/>
  <c r="AQ22" i="52"/>
  <c r="AP22" i="52"/>
  <c r="AO22" i="52"/>
  <c r="AN22" i="52"/>
  <c r="AM22" i="52"/>
  <c r="AL22" i="52"/>
  <c r="AK22" i="52"/>
  <c r="AJ22" i="52"/>
  <c r="AI22" i="52"/>
  <c r="AH22" i="52"/>
  <c r="AG22" i="52"/>
  <c r="AF22" i="52"/>
  <c r="AE22" i="52"/>
  <c r="AD22" i="52"/>
  <c r="AC22" i="52"/>
  <c r="AB22" i="52"/>
  <c r="AA22" i="52"/>
  <c r="Z22" i="52"/>
  <c r="Y22" i="52"/>
  <c r="X22" i="52"/>
  <c r="W22" i="52"/>
  <c r="V22" i="52"/>
  <c r="U22" i="52"/>
  <c r="T22" i="52"/>
  <c r="S22" i="52"/>
  <c r="R22" i="52"/>
  <c r="Q22" i="52"/>
  <c r="P22" i="52"/>
  <c r="O22" i="52"/>
  <c r="N22" i="52"/>
  <c r="M22" i="52"/>
  <c r="L22" i="52"/>
  <c r="K22" i="52"/>
  <c r="J22" i="52"/>
  <c r="I22" i="52"/>
  <c r="H22" i="52"/>
  <c r="G22" i="52"/>
  <c r="F22" i="52"/>
  <c r="E22" i="52"/>
  <c r="B13" i="52"/>
  <c r="AU12" i="52"/>
  <c r="J23" i="36" s="1"/>
  <c r="B12" i="52"/>
  <c r="C7" i="52"/>
  <c r="G5" i="52"/>
  <c r="AD31" i="52" s="1"/>
  <c r="G3" i="52"/>
  <c r="AF2" i="52"/>
  <c r="AG3" i="52" s="1"/>
  <c r="AH3" i="52" s="1"/>
  <c r="AI3" i="52" s="1"/>
  <c r="G1" i="52"/>
  <c r="C31" i="51"/>
  <c r="D24" i="51"/>
  <c r="AU21" i="51"/>
  <c r="H32" i="36" s="1"/>
  <c r="AU20" i="51"/>
  <c r="H31" i="36" s="1"/>
  <c r="AU19" i="51"/>
  <c r="H30" i="36"/>
  <c r="AU17" i="51"/>
  <c r="H28" i="36" s="1"/>
  <c r="B17" i="51"/>
  <c r="AU16" i="51"/>
  <c r="H27" i="36"/>
  <c r="B16" i="51"/>
  <c r="AU15" i="51"/>
  <c r="H26" i="36" s="1"/>
  <c r="B15" i="51"/>
  <c r="AU14" i="51"/>
  <c r="H25" i="36"/>
  <c r="B14" i="51"/>
  <c r="AT22" i="51"/>
  <c r="AS22" i="51"/>
  <c r="AR22" i="51"/>
  <c r="AQ22" i="51"/>
  <c r="AP22" i="51"/>
  <c r="AO22" i="51"/>
  <c r="AN22" i="51"/>
  <c r="AM22" i="51"/>
  <c r="AL22" i="51"/>
  <c r="AK22" i="51"/>
  <c r="AJ22" i="51"/>
  <c r="AI22" i="51"/>
  <c r="AH22" i="51"/>
  <c r="AG22" i="51"/>
  <c r="AF22" i="51"/>
  <c r="AE22" i="51"/>
  <c r="AD22" i="51"/>
  <c r="AC22" i="51"/>
  <c r="AB22" i="51"/>
  <c r="AA22" i="51"/>
  <c r="Z22" i="51"/>
  <c r="Y22" i="51"/>
  <c r="X22" i="51"/>
  <c r="W22" i="51"/>
  <c r="V22" i="51"/>
  <c r="U22" i="51"/>
  <c r="T22" i="51"/>
  <c r="S22" i="51"/>
  <c r="R22" i="51"/>
  <c r="Q22" i="51"/>
  <c r="P22" i="51"/>
  <c r="O22" i="51"/>
  <c r="N22" i="51"/>
  <c r="M22" i="51"/>
  <c r="L22" i="51"/>
  <c r="K22" i="51"/>
  <c r="J22" i="51"/>
  <c r="I22" i="51"/>
  <c r="H22" i="51"/>
  <c r="G22" i="51"/>
  <c r="F22" i="51"/>
  <c r="E22" i="51"/>
  <c r="B13" i="51"/>
  <c r="AU12" i="51"/>
  <c r="H23" i="36" s="1"/>
  <c r="B12" i="51"/>
  <c r="C7" i="51"/>
  <c r="G5" i="51"/>
  <c r="AD31" i="51" s="1"/>
  <c r="G3" i="51"/>
  <c r="AF2" i="51"/>
  <c r="AG3" i="51" s="1"/>
  <c r="AH3" i="51" s="1"/>
  <c r="F11" i="51" s="1"/>
  <c r="G1" i="51"/>
  <c r="C31" i="50"/>
  <c r="D24" i="50"/>
  <c r="AU21" i="50"/>
  <c r="F32" i="36" s="1"/>
  <c r="AU20" i="50"/>
  <c r="F31" i="36" s="1"/>
  <c r="AU19" i="50"/>
  <c r="F30" i="36" s="1"/>
  <c r="AU17" i="50"/>
  <c r="F28" i="36" s="1"/>
  <c r="B17" i="50"/>
  <c r="AU16" i="50"/>
  <c r="F27" i="36" s="1"/>
  <c r="B16" i="50"/>
  <c r="AU15" i="50"/>
  <c r="F26" i="36" s="1"/>
  <c r="B15" i="50"/>
  <c r="AU14" i="50"/>
  <c r="F25" i="36"/>
  <c r="B14" i="50"/>
  <c r="AT22" i="50"/>
  <c r="AS22" i="50"/>
  <c r="AR22" i="50"/>
  <c r="AQ22" i="50"/>
  <c r="AP22" i="50"/>
  <c r="AO22" i="50"/>
  <c r="AN22" i="50"/>
  <c r="AM22" i="50"/>
  <c r="AL22" i="50"/>
  <c r="AK22" i="50"/>
  <c r="AJ22" i="50"/>
  <c r="AI22" i="50"/>
  <c r="AH22" i="50"/>
  <c r="AG22" i="50"/>
  <c r="AF22" i="50"/>
  <c r="AE22" i="50"/>
  <c r="AD22" i="50"/>
  <c r="AC22" i="50"/>
  <c r="AB22" i="50"/>
  <c r="AA22" i="50"/>
  <c r="Z22" i="50"/>
  <c r="Y22" i="50"/>
  <c r="X22" i="50"/>
  <c r="W22" i="50"/>
  <c r="V22" i="50"/>
  <c r="U22" i="50"/>
  <c r="T22" i="50"/>
  <c r="S22" i="50"/>
  <c r="R22" i="50"/>
  <c r="Q22" i="50"/>
  <c r="P22" i="50"/>
  <c r="O22" i="50"/>
  <c r="N22" i="50"/>
  <c r="M22" i="50"/>
  <c r="L22" i="50"/>
  <c r="K22" i="50"/>
  <c r="J22" i="50"/>
  <c r="I22" i="50"/>
  <c r="H22" i="50"/>
  <c r="G22" i="50"/>
  <c r="F22" i="50"/>
  <c r="E22" i="50"/>
  <c r="B13" i="50"/>
  <c r="AU12" i="50"/>
  <c r="F23" i="36" s="1"/>
  <c r="B12" i="50"/>
  <c r="C7" i="50"/>
  <c r="G5" i="50"/>
  <c r="AD31" i="50" s="1"/>
  <c r="G3" i="50"/>
  <c r="AF2" i="50"/>
  <c r="AG3" i="50" s="1"/>
  <c r="AH3" i="50" s="1"/>
  <c r="G1" i="50"/>
  <c r="D24" i="49"/>
  <c r="AU21" i="49"/>
  <c r="D32" i="36" s="1"/>
  <c r="AU20" i="49"/>
  <c r="D31" i="36" s="1"/>
  <c r="AU19" i="49"/>
  <c r="D30" i="36" s="1"/>
  <c r="AU17" i="49"/>
  <c r="D28" i="36" s="1"/>
  <c r="B17" i="49"/>
  <c r="AU16" i="49"/>
  <c r="B16" i="49"/>
  <c r="AU15" i="49"/>
  <c r="D26" i="36" s="1"/>
  <c r="B15" i="49"/>
  <c r="AU14" i="49"/>
  <c r="D25" i="36" s="1"/>
  <c r="B14" i="49"/>
  <c r="AT22" i="49"/>
  <c r="AS22" i="49"/>
  <c r="AR22" i="49"/>
  <c r="AQ22" i="49"/>
  <c r="AP22" i="49"/>
  <c r="AO22" i="49"/>
  <c r="AN22" i="49"/>
  <c r="AM22" i="49"/>
  <c r="AL22" i="49"/>
  <c r="AK22" i="49"/>
  <c r="AJ22" i="49"/>
  <c r="AI22" i="49"/>
  <c r="AH22" i="49"/>
  <c r="AG22" i="49"/>
  <c r="AF22" i="49"/>
  <c r="AE22" i="49"/>
  <c r="AD22" i="49"/>
  <c r="AC22" i="49"/>
  <c r="AB22" i="49"/>
  <c r="AA22" i="49"/>
  <c r="Z22" i="49"/>
  <c r="Y22" i="49"/>
  <c r="X22" i="49"/>
  <c r="W22" i="49"/>
  <c r="V22" i="49"/>
  <c r="U22" i="49"/>
  <c r="T22" i="49"/>
  <c r="S22" i="49"/>
  <c r="R22" i="49"/>
  <c r="Q22" i="49"/>
  <c r="P22" i="49"/>
  <c r="O22" i="49"/>
  <c r="N22" i="49"/>
  <c r="M22" i="49"/>
  <c r="L22" i="49"/>
  <c r="K22" i="49"/>
  <c r="J22" i="49"/>
  <c r="I22" i="49"/>
  <c r="H22" i="49"/>
  <c r="G22" i="49"/>
  <c r="F22" i="49"/>
  <c r="E22" i="49"/>
  <c r="B13" i="49"/>
  <c r="AU12" i="49"/>
  <c r="D23" i="36" s="1"/>
  <c r="B12" i="49"/>
  <c r="C7" i="49"/>
  <c r="G5" i="49"/>
  <c r="AD31" i="49" s="1"/>
  <c r="G3" i="49"/>
  <c r="AF2" i="49"/>
  <c r="AG3" i="49" s="1"/>
  <c r="AH3" i="49" s="1"/>
  <c r="G1" i="49"/>
  <c r="F11" i="58"/>
  <c r="B17" i="22"/>
  <c r="B16" i="22"/>
  <c r="B15" i="22"/>
  <c r="B14" i="22"/>
  <c r="A28" i="36"/>
  <c r="A27" i="36"/>
  <c r="A26" i="36"/>
  <c r="A25" i="36"/>
  <c r="B19" i="36"/>
  <c r="D19" i="36"/>
  <c r="B18" i="36"/>
  <c r="B16" i="36"/>
  <c r="B17" i="36"/>
  <c r="A23" i="36"/>
  <c r="AU21" i="22"/>
  <c r="B32" i="36" s="1"/>
  <c r="AU20" i="22"/>
  <c r="B31" i="36" s="1"/>
  <c r="AU19" i="22"/>
  <c r="B30" i="36" s="1"/>
  <c r="AU17" i="22"/>
  <c r="B28" i="36" s="1"/>
  <c r="AU16" i="22"/>
  <c r="B27" i="36" s="1"/>
  <c r="AU15" i="22"/>
  <c r="B26" i="36" s="1"/>
  <c r="AU14" i="22"/>
  <c r="B25" i="36" s="1"/>
  <c r="AU12" i="22"/>
  <c r="B23" i="36" s="1"/>
  <c r="AT22" i="22"/>
  <c r="G22" i="22"/>
  <c r="H22" i="22"/>
  <c r="I22" i="22"/>
  <c r="J22" i="22"/>
  <c r="K22" i="22"/>
  <c r="L22" i="22"/>
  <c r="M22" i="22"/>
  <c r="N22" i="22"/>
  <c r="O22" i="22"/>
  <c r="P22" i="22"/>
  <c r="Q22" i="22"/>
  <c r="R22" i="22"/>
  <c r="S22" i="22"/>
  <c r="T22" i="22"/>
  <c r="U22" i="22"/>
  <c r="V22" i="22"/>
  <c r="W22" i="22"/>
  <c r="X22" i="22"/>
  <c r="Y22" i="22"/>
  <c r="Z22" i="22"/>
  <c r="AA22" i="22"/>
  <c r="AB22" i="22"/>
  <c r="AC22" i="22"/>
  <c r="AD22" i="22"/>
  <c r="AE22" i="22"/>
  <c r="AF22" i="22"/>
  <c r="AG22" i="22"/>
  <c r="AH22" i="22"/>
  <c r="AI22" i="22"/>
  <c r="AJ22" i="22"/>
  <c r="AK22" i="22"/>
  <c r="AL22" i="22"/>
  <c r="AM22" i="22"/>
  <c r="AN22" i="22"/>
  <c r="AO22" i="22"/>
  <c r="AP22" i="22"/>
  <c r="AQ22" i="22"/>
  <c r="AR22" i="22"/>
  <c r="AS22" i="22"/>
  <c r="F22" i="22"/>
  <c r="E22" i="22"/>
  <c r="B7" i="36"/>
  <c r="D24" i="22"/>
  <c r="B13" i="22"/>
  <c r="G3" i="22"/>
  <c r="C7" i="22"/>
  <c r="G5" i="22"/>
  <c r="AD31" i="22" s="1"/>
  <c r="G1" i="22"/>
  <c r="J26" i="5"/>
  <c r="H26" i="5" s="1"/>
  <c r="AF2" i="22"/>
  <c r="AG3" i="22" s="1"/>
  <c r="L12" i="5"/>
  <c r="L11" i="5"/>
  <c r="J25" i="5"/>
  <c r="J12" i="5"/>
  <c r="J13" i="5"/>
  <c r="J15" i="5"/>
  <c r="J16" i="5"/>
  <c r="J17" i="5"/>
  <c r="J18" i="5"/>
  <c r="J19" i="5"/>
  <c r="J20" i="5"/>
  <c r="J21" i="5"/>
  <c r="J22" i="5"/>
  <c r="J23" i="5"/>
  <c r="J24" i="5"/>
  <c r="J11" i="5"/>
  <c r="E11" i="52" l="1"/>
  <c r="E11" i="59"/>
  <c r="AI3" i="59"/>
  <c r="AJ3" i="59" s="1"/>
  <c r="H11" i="59" s="1"/>
  <c r="AU13" i="56"/>
  <c r="R24" i="36" s="1"/>
  <c r="G11" i="58"/>
  <c r="E11" i="57"/>
  <c r="Z26" i="36"/>
  <c r="AA26" i="36" s="1"/>
  <c r="Z27" i="36"/>
  <c r="AA27" i="36" s="1"/>
  <c r="E11" i="56"/>
  <c r="F26" i="5"/>
  <c r="F11" i="52"/>
  <c r="AI3" i="53"/>
  <c r="G11" i="53" s="1"/>
  <c r="E11" i="49"/>
  <c r="E11" i="58"/>
  <c r="AI3" i="57"/>
  <c r="F11" i="57"/>
  <c r="F11" i="50"/>
  <c r="AI3" i="50"/>
  <c r="AU13" i="51"/>
  <c r="H24" i="36" s="1"/>
  <c r="AU22" i="57"/>
  <c r="T33" i="36" s="1"/>
  <c r="AU13" i="57"/>
  <c r="T24" i="36" s="1"/>
  <c r="AU13" i="52"/>
  <c r="J24" i="36" s="1"/>
  <c r="E11" i="51"/>
  <c r="AI3" i="51"/>
  <c r="H11" i="58"/>
  <c r="AK3" i="58"/>
  <c r="E11" i="55"/>
  <c r="AH3" i="55"/>
  <c r="AU13" i="55"/>
  <c r="P24" i="36" s="1"/>
  <c r="AU13" i="22"/>
  <c r="B24" i="36" s="1"/>
  <c r="AU13" i="50"/>
  <c r="F24" i="36" s="1"/>
  <c r="AU13" i="53"/>
  <c r="L24" i="36" s="1"/>
  <c r="Z31" i="36"/>
  <c r="AA31" i="36" s="1"/>
  <c r="F11" i="56"/>
  <c r="AI3" i="56"/>
  <c r="AU22" i="51"/>
  <c r="H33" i="36" s="1"/>
  <c r="E11" i="50"/>
  <c r="AU13" i="49"/>
  <c r="D24" i="36" s="1"/>
  <c r="AH3" i="54"/>
  <c r="E11" i="54"/>
  <c r="AU13" i="54"/>
  <c r="N24" i="36" s="1"/>
  <c r="Z28" i="36"/>
  <c r="AA28" i="36" s="1"/>
  <c r="Z32" i="36"/>
  <c r="AA32" i="36" s="1"/>
  <c r="Z25" i="36"/>
  <c r="AA25" i="36" s="1"/>
  <c r="AU13" i="58"/>
  <c r="V24" i="36" s="1"/>
  <c r="E11" i="53"/>
  <c r="Z23" i="36"/>
  <c r="AA23" i="36" s="1"/>
  <c r="Z30" i="36"/>
  <c r="AA30" i="36" s="1"/>
  <c r="AU13" i="59"/>
  <c r="X24" i="36" s="1"/>
  <c r="AU22" i="52"/>
  <c r="J33" i="36" s="1"/>
  <c r="G11" i="52"/>
  <c r="AJ3" i="52"/>
  <c r="E11" i="22"/>
  <c r="AH3" i="22"/>
  <c r="AI3" i="49"/>
  <c r="F11" i="49"/>
  <c r="AK3" i="59" l="1"/>
  <c r="AL3" i="59" s="1"/>
  <c r="J11" i="59" s="1"/>
  <c r="G11" i="59"/>
  <c r="AM3" i="59"/>
  <c r="K11" i="59" s="1"/>
  <c r="I11" i="59"/>
  <c r="AU22" i="53"/>
  <c r="L33" i="36" s="1"/>
  <c r="AJ3" i="53"/>
  <c r="H11" i="53" s="1"/>
  <c r="AU22" i="50"/>
  <c r="F33" i="36" s="1"/>
  <c r="AU22" i="49"/>
  <c r="D33" i="36" s="1"/>
  <c r="Z24" i="36"/>
  <c r="AA24" i="36" s="1"/>
  <c r="AU22" i="58"/>
  <c r="V33" i="36" s="1"/>
  <c r="AU22" i="55"/>
  <c r="P33" i="36" s="1"/>
  <c r="AU22" i="22"/>
  <c r="B33" i="36" s="1"/>
  <c r="F11" i="54"/>
  <c r="AI3" i="54"/>
  <c r="AU22" i="59"/>
  <c r="X33" i="36" s="1"/>
  <c r="AJ3" i="51"/>
  <c r="G11" i="51"/>
  <c r="AL3" i="58"/>
  <c r="I11" i="58"/>
  <c r="AU22" i="56"/>
  <c r="R33" i="36" s="1"/>
  <c r="AI3" i="55"/>
  <c r="F11" i="55"/>
  <c r="AJ3" i="50"/>
  <c r="G11" i="50"/>
  <c r="AU22" i="54"/>
  <c r="N33" i="36" s="1"/>
  <c r="AJ3" i="56"/>
  <c r="G11" i="56"/>
  <c r="AJ3" i="57"/>
  <c r="G11" i="57"/>
  <c r="AJ3" i="49"/>
  <c r="G11" i="49"/>
  <c r="AI3" i="22"/>
  <c r="F11" i="22"/>
  <c r="H11" i="52"/>
  <c r="AK3" i="52"/>
  <c r="AG4" i="59" l="1"/>
  <c r="L11" i="59" s="1"/>
  <c r="Z33" i="36"/>
  <c r="AK3" i="53"/>
  <c r="G11" i="55"/>
  <c r="AJ3" i="55"/>
  <c r="AK3" i="57"/>
  <c r="H11" i="57"/>
  <c r="AK3" i="56"/>
  <c r="H11" i="56"/>
  <c r="J11" i="58"/>
  <c r="AM3" i="58"/>
  <c r="AJ3" i="54"/>
  <c r="G11" i="54"/>
  <c r="H11" i="51"/>
  <c r="AK3" i="51"/>
  <c r="H11" i="50"/>
  <c r="AK3" i="50"/>
  <c r="I11" i="52"/>
  <c r="AL3" i="52"/>
  <c r="AJ3" i="22"/>
  <c r="G11" i="22"/>
  <c r="AK3" i="49"/>
  <c r="H11" i="49"/>
  <c r="AH4" i="59" l="1"/>
  <c r="AI4" i="59" s="1"/>
  <c r="AA33" i="36"/>
  <c r="B20" i="36"/>
  <c r="AL3" i="53"/>
  <c r="I11" i="53"/>
  <c r="AL3" i="50"/>
  <c r="I11" i="50"/>
  <c r="AL3" i="56"/>
  <c r="I11" i="56"/>
  <c r="AL3" i="51"/>
  <c r="I11" i="51"/>
  <c r="AL3" i="57"/>
  <c r="I11" i="57"/>
  <c r="AK3" i="55"/>
  <c r="H11" i="55"/>
  <c r="AG4" i="58"/>
  <c r="K11" i="58"/>
  <c r="H11" i="54"/>
  <c r="AK3" i="54"/>
  <c r="AK3" i="22"/>
  <c r="H11" i="22"/>
  <c r="AM3" i="52"/>
  <c r="J11" i="52"/>
  <c r="I11" i="49"/>
  <c r="AL3" i="49"/>
  <c r="M11" i="59"/>
  <c r="J11" i="53" l="1"/>
  <c r="AM3" i="53"/>
  <c r="I11" i="54"/>
  <c r="AL3" i="54"/>
  <c r="J11" i="51"/>
  <c r="AM3" i="51"/>
  <c r="J11" i="57"/>
  <c r="AM3" i="57"/>
  <c r="L11" i="58"/>
  <c r="AH4" i="58"/>
  <c r="J11" i="56"/>
  <c r="AM3" i="56"/>
  <c r="I11" i="55"/>
  <c r="AL3" i="55"/>
  <c r="AM3" i="50"/>
  <c r="J11" i="50"/>
  <c r="N11" i="59"/>
  <c r="AJ4" i="59"/>
  <c r="K11" i="52"/>
  <c r="AG4" i="52"/>
  <c r="J11" i="49"/>
  <c r="AM3" i="49"/>
  <c r="AL3" i="22"/>
  <c r="I11" i="22"/>
  <c r="AG4" i="53" l="1"/>
  <c r="K11" i="53"/>
  <c r="AI4" i="58"/>
  <c r="M11" i="58"/>
  <c r="K11" i="57"/>
  <c r="AG4" i="57"/>
  <c r="AM3" i="55"/>
  <c r="J11" i="55"/>
  <c r="K11" i="51"/>
  <c r="AG4" i="51"/>
  <c r="AG4" i="50"/>
  <c r="K11" i="50"/>
  <c r="K11" i="56"/>
  <c r="AG4" i="56"/>
  <c r="J11" i="54"/>
  <c r="AM3" i="54"/>
  <c r="K11" i="49"/>
  <c r="AG4" i="49"/>
  <c r="J11" i="22"/>
  <c r="AM3" i="22"/>
  <c r="AH4" i="52"/>
  <c r="L11" i="52"/>
  <c r="AK4" i="59"/>
  <c r="O11" i="59"/>
  <c r="L11" i="53" l="1"/>
  <c r="AH4" i="53"/>
  <c r="AH4" i="50"/>
  <c r="L11" i="50"/>
  <c r="AH4" i="51"/>
  <c r="L11" i="51"/>
  <c r="K11" i="55"/>
  <c r="AG4" i="55"/>
  <c r="L11" i="56"/>
  <c r="AH4" i="56"/>
  <c r="L11" i="57"/>
  <c r="AH4" i="57"/>
  <c r="N11" i="58"/>
  <c r="AJ4" i="58"/>
  <c r="K11" i="54"/>
  <c r="AG4" i="54"/>
  <c r="AG4" i="22"/>
  <c r="K11" i="22"/>
  <c r="L11" i="49"/>
  <c r="AH4" i="49"/>
  <c r="P11" i="59"/>
  <c r="AL4" i="59"/>
  <c r="M11" i="52"/>
  <c r="AI4" i="52"/>
  <c r="AI4" i="53" l="1"/>
  <c r="M11" i="53"/>
  <c r="AI4" i="50"/>
  <c r="M11" i="50"/>
  <c r="AH4" i="54"/>
  <c r="L11" i="54"/>
  <c r="O11" i="58"/>
  <c r="AK4" i="58"/>
  <c r="M11" i="56"/>
  <c r="AI4" i="56"/>
  <c r="AH4" i="55"/>
  <c r="L11" i="55"/>
  <c r="M11" i="51"/>
  <c r="AI4" i="51"/>
  <c r="AI4" i="57"/>
  <c r="M11" i="57"/>
  <c r="AJ4" i="52"/>
  <c r="N11" i="52"/>
  <c r="M11" i="49"/>
  <c r="AI4" i="49"/>
  <c r="AH4" i="22"/>
  <c r="L11" i="22"/>
  <c r="AM4" i="59"/>
  <c r="Q11" i="59"/>
  <c r="N11" i="53" l="1"/>
  <c r="AJ4" i="53"/>
  <c r="P11" i="58"/>
  <c r="AL4" i="58"/>
  <c r="N11" i="57"/>
  <c r="AJ4" i="57"/>
  <c r="AJ4" i="51"/>
  <c r="N11" i="51"/>
  <c r="AJ4" i="56"/>
  <c r="N11" i="56"/>
  <c r="M11" i="54"/>
  <c r="AI4" i="54"/>
  <c r="M11" i="55"/>
  <c r="AI4" i="55"/>
  <c r="N11" i="50"/>
  <c r="AJ4" i="50"/>
  <c r="N11" i="49"/>
  <c r="AJ4" i="49"/>
  <c r="R11" i="59"/>
  <c r="AG5" i="59"/>
  <c r="M11" i="22"/>
  <c r="AI4" i="22"/>
  <c r="O11" i="52"/>
  <c r="AK4" i="52"/>
  <c r="O11" i="53" l="1"/>
  <c r="AK4" i="53"/>
  <c r="O11" i="56"/>
  <c r="AK4" i="56"/>
  <c r="O11" i="50"/>
  <c r="AK4" i="50"/>
  <c r="O11" i="51"/>
  <c r="AK4" i="51"/>
  <c r="N11" i="55"/>
  <c r="AJ4" i="55"/>
  <c r="AK4" i="57"/>
  <c r="O11" i="57"/>
  <c r="AJ4" i="54"/>
  <c r="N11" i="54"/>
  <c r="AM4" i="58"/>
  <c r="Q11" i="58"/>
  <c r="N11" i="22"/>
  <c r="AJ4" i="22"/>
  <c r="O11" i="49"/>
  <c r="AK4" i="49"/>
  <c r="AL4" i="52"/>
  <c r="P11" i="52"/>
  <c r="AH5" i="59"/>
  <c r="S11" i="59"/>
  <c r="AL4" i="53" l="1"/>
  <c r="P11" i="53"/>
  <c r="AK4" i="54"/>
  <c r="O11" i="54"/>
  <c r="P11" i="56"/>
  <c r="AL4" i="56"/>
  <c r="P11" i="57"/>
  <c r="AL4" i="57"/>
  <c r="O11" i="55"/>
  <c r="AK4" i="55"/>
  <c r="AL4" i="51"/>
  <c r="P11" i="51"/>
  <c r="R11" i="58"/>
  <c r="AG5" i="58"/>
  <c r="AL4" i="50"/>
  <c r="P11" i="50"/>
  <c r="Q11" i="52"/>
  <c r="AM4" i="52"/>
  <c r="T11" i="59"/>
  <c r="AI5" i="59"/>
  <c r="P11" i="49"/>
  <c r="AL4" i="49"/>
  <c r="O11" i="22"/>
  <c r="AK4" i="22"/>
  <c r="AM4" i="53" l="1"/>
  <c r="Q11" i="53"/>
  <c r="AL4" i="54"/>
  <c r="P11" i="54"/>
  <c r="Q11" i="51"/>
  <c r="AM4" i="51"/>
  <c r="P11" i="55"/>
  <c r="AL4" i="55"/>
  <c r="AM4" i="57"/>
  <c r="Q11" i="57"/>
  <c r="AM4" i="50"/>
  <c r="Q11" i="50"/>
  <c r="AH5" i="58"/>
  <c r="S11" i="58"/>
  <c r="Q11" i="56"/>
  <c r="AM4" i="56"/>
  <c r="Q11" i="49"/>
  <c r="AM4" i="49"/>
  <c r="AJ5" i="59"/>
  <c r="U11" i="59"/>
  <c r="P11" i="22"/>
  <c r="AL4" i="22"/>
  <c r="AG5" i="52"/>
  <c r="R11" i="52"/>
  <c r="R11" i="53" l="1"/>
  <c r="AG5" i="53"/>
  <c r="R11" i="56"/>
  <c r="AG5" i="56"/>
  <c r="R11" i="57"/>
  <c r="AG5" i="57"/>
  <c r="AM4" i="55"/>
  <c r="Q11" i="55"/>
  <c r="AG5" i="51"/>
  <c r="R11" i="51"/>
  <c r="AI5" i="58"/>
  <c r="T11" i="58"/>
  <c r="AG5" i="50"/>
  <c r="R11" i="50"/>
  <c r="Q11" i="54"/>
  <c r="AM4" i="54"/>
  <c r="S11" i="52"/>
  <c r="AH5" i="52"/>
  <c r="Q11" i="22"/>
  <c r="AM4" i="22"/>
  <c r="V11" i="59"/>
  <c r="AK5" i="59"/>
  <c r="R11" i="49"/>
  <c r="AG5" i="49"/>
  <c r="S11" i="53" l="1"/>
  <c r="AH5" i="53"/>
  <c r="S11" i="51"/>
  <c r="AH5" i="51"/>
  <c r="R11" i="54"/>
  <c r="AG5" i="54"/>
  <c r="R11" i="55"/>
  <c r="AG5" i="55"/>
  <c r="S11" i="57"/>
  <c r="AH5" i="57"/>
  <c r="AH5" i="56"/>
  <c r="S11" i="56"/>
  <c r="AH5" i="50"/>
  <c r="S11" i="50"/>
  <c r="AJ5" i="58"/>
  <c r="U11" i="58"/>
  <c r="S11" i="49"/>
  <c r="AH5" i="49"/>
  <c r="AG5" i="22"/>
  <c r="R11" i="22"/>
  <c r="AL5" i="59"/>
  <c r="W11" i="59"/>
  <c r="AI5" i="52"/>
  <c r="T11" i="52"/>
  <c r="T11" i="53" l="1"/>
  <c r="AI5" i="53"/>
  <c r="AK5" i="58"/>
  <c r="V11" i="58"/>
  <c r="AI5" i="57"/>
  <c r="T11" i="57"/>
  <c r="S11" i="55"/>
  <c r="AH5" i="55"/>
  <c r="AH5" i="54"/>
  <c r="S11" i="54"/>
  <c r="T11" i="50"/>
  <c r="AI5" i="50"/>
  <c r="T11" i="51"/>
  <c r="AI5" i="51"/>
  <c r="T11" i="56"/>
  <c r="AI5" i="56"/>
  <c r="U11" i="52"/>
  <c r="AJ5" i="52"/>
  <c r="AH5" i="22"/>
  <c r="S11" i="22"/>
  <c r="X11" i="59"/>
  <c r="AM5" i="59"/>
  <c r="T11" i="49"/>
  <c r="AI5" i="49"/>
  <c r="U11" i="53" l="1"/>
  <c r="AJ5" i="53"/>
  <c r="AI5" i="55"/>
  <c r="T11" i="55"/>
  <c r="U11" i="50"/>
  <c r="AJ5" i="50"/>
  <c r="T11" i="54"/>
  <c r="AI5" i="54"/>
  <c r="AJ5" i="56"/>
  <c r="U11" i="56"/>
  <c r="AJ5" i="51"/>
  <c r="U11" i="51"/>
  <c r="U11" i="57"/>
  <c r="AJ5" i="57"/>
  <c r="AL5" i="58"/>
  <c r="W11" i="58"/>
  <c r="AG6" i="59"/>
  <c r="Y11" i="59"/>
  <c r="AJ5" i="49"/>
  <c r="U11" i="49"/>
  <c r="AK5" i="52"/>
  <c r="V11" i="52"/>
  <c r="AI5" i="22"/>
  <c r="T11" i="22"/>
  <c r="V11" i="53" l="1"/>
  <c r="AK5" i="53"/>
  <c r="V11" i="56"/>
  <c r="AK5" i="56"/>
  <c r="X11" i="58"/>
  <c r="AM5" i="58"/>
  <c r="AK5" i="57"/>
  <c r="V11" i="57"/>
  <c r="V11" i="50"/>
  <c r="AK5" i="50"/>
  <c r="AJ5" i="54"/>
  <c r="U11" i="54"/>
  <c r="AK5" i="51"/>
  <c r="V11" i="51"/>
  <c r="U11" i="55"/>
  <c r="AJ5" i="55"/>
  <c r="AJ5" i="22"/>
  <c r="U11" i="22"/>
  <c r="Z11" i="59"/>
  <c r="AH6" i="59"/>
  <c r="V11" i="49"/>
  <c r="AK5" i="49"/>
  <c r="AL5" i="52"/>
  <c r="W11" i="52"/>
  <c r="AL5" i="53" l="1"/>
  <c r="W11" i="53"/>
  <c r="AL5" i="57"/>
  <c r="W11" i="57"/>
  <c r="V11" i="54"/>
  <c r="AK5" i="54"/>
  <c r="AL5" i="50"/>
  <c r="W11" i="50"/>
  <c r="AK5" i="55"/>
  <c r="V11" i="55"/>
  <c r="AG6" i="58"/>
  <c r="Y11" i="58"/>
  <c r="AL5" i="51"/>
  <c r="W11" i="51"/>
  <c r="W11" i="56"/>
  <c r="AL5" i="56"/>
  <c r="AI6" i="59"/>
  <c r="AA11" i="59"/>
  <c r="AM5" i="52"/>
  <c r="X11" i="52"/>
  <c r="AK5" i="22"/>
  <c r="V11" i="22"/>
  <c r="W11" i="49"/>
  <c r="AL5" i="49"/>
  <c r="AM5" i="53" l="1"/>
  <c r="X11" i="53"/>
  <c r="AH6" i="58"/>
  <c r="Z11" i="58"/>
  <c r="X11" i="57"/>
  <c r="AM5" i="57"/>
  <c r="W11" i="55"/>
  <c r="AL5" i="55"/>
  <c r="AM5" i="56"/>
  <c r="X11" i="56"/>
  <c r="AM5" i="50"/>
  <c r="X11" i="50"/>
  <c r="AL5" i="54"/>
  <c r="W11" i="54"/>
  <c r="X11" i="51"/>
  <c r="AM5" i="51"/>
  <c r="Y11" i="52"/>
  <c r="AG6" i="52"/>
  <c r="X11" i="49"/>
  <c r="AM5" i="49"/>
  <c r="AL5" i="22"/>
  <c r="W11" i="22"/>
  <c r="AB11" i="59"/>
  <c r="AJ6" i="59"/>
  <c r="AG6" i="53" l="1"/>
  <c r="Y11" i="53"/>
  <c r="Y11" i="56"/>
  <c r="AG6" i="56"/>
  <c r="X11" i="55"/>
  <c r="AM5" i="55"/>
  <c r="Y11" i="57"/>
  <c r="AG6" i="57"/>
  <c r="Y11" i="51"/>
  <c r="AG6" i="51"/>
  <c r="AM5" i="54"/>
  <c r="X11" i="54"/>
  <c r="Y11" i="50"/>
  <c r="AG6" i="50"/>
  <c r="AA11" i="58"/>
  <c r="AI6" i="58"/>
  <c r="AG6" i="49"/>
  <c r="Y11" i="49"/>
  <c r="AH6" i="52"/>
  <c r="Z11" i="52"/>
  <c r="AK6" i="59"/>
  <c r="AC11" i="59"/>
  <c r="AM5" i="22"/>
  <c r="X11" i="22"/>
  <c r="Z11" i="53" l="1"/>
  <c r="AH6" i="53"/>
  <c r="AB11" i="58"/>
  <c r="AJ6" i="58"/>
  <c r="Z11" i="51"/>
  <c r="AH6" i="51"/>
  <c r="AH6" i="57"/>
  <c r="Z11" i="57"/>
  <c r="Y11" i="55"/>
  <c r="AG6" i="55"/>
  <c r="Z11" i="56"/>
  <c r="AH6" i="56"/>
  <c r="Z11" i="50"/>
  <c r="AH6" i="50"/>
  <c r="AG6" i="54"/>
  <c r="Y11" i="54"/>
  <c r="AD11" i="59"/>
  <c r="AL6" i="59"/>
  <c r="AA11" i="52"/>
  <c r="AI6" i="52"/>
  <c r="AG6" i="22"/>
  <c r="Y11" i="22"/>
  <c r="Z11" i="49"/>
  <c r="AH6" i="49"/>
  <c r="AI6" i="53" l="1"/>
  <c r="AA11" i="53"/>
  <c r="Z11" i="55"/>
  <c r="AH6" i="55"/>
  <c r="AH6" i="54"/>
  <c r="Z11" i="54"/>
  <c r="AI6" i="57"/>
  <c r="AA11" i="57"/>
  <c r="AA11" i="51"/>
  <c r="AI6" i="51"/>
  <c r="AA11" i="56"/>
  <c r="AI6" i="56"/>
  <c r="AC11" i="58"/>
  <c r="AK6" i="58"/>
  <c r="AA11" i="50"/>
  <c r="AI6" i="50"/>
  <c r="AA11" i="49"/>
  <c r="AI6" i="49"/>
  <c r="AJ6" i="52"/>
  <c r="AB11" i="52"/>
  <c r="AM6" i="59"/>
  <c r="AE11" i="59"/>
  <c r="Z11" i="22"/>
  <c r="AH6" i="22"/>
  <c r="AB11" i="53" l="1"/>
  <c r="AJ6" i="53"/>
  <c r="AB11" i="51"/>
  <c r="AJ6" i="51"/>
  <c r="AB11" i="50"/>
  <c r="AJ6" i="50"/>
  <c r="AB11" i="57"/>
  <c r="AJ6" i="57"/>
  <c r="AD11" i="58"/>
  <c r="AL6" i="58"/>
  <c r="AI6" i="54"/>
  <c r="AA11" i="54"/>
  <c r="AJ6" i="56"/>
  <c r="AB11" i="56"/>
  <c r="AA11" i="55"/>
  <c r="AI6" i="55"/>
  <c r="AF11" i="59"/>
  <c r="AG7" i="59"/>
  <c r="AA11" i="22"/>
  <c r="AI6" i="22"/>
  <c r="AB11" i="49"/>
  <c r="AJ6" i="49"/>
  <c r="AC11" i="52"/>
  <c r="AK6" i="52"/>
  <c r="AK6" i="53" l="1"/>
  <c r="AC11" i="53"/>
  <c r="AK6" i="57"/>
  <c r="AC11" i="57"/>
  <c r="AC11" i="50"/>
  <c r="AK6" i="50"/>
  <c r="AC11" i="56"/>
  <c r="AK6" i="56"/>
  <c r="AC11" i="51"/>
  <c r="AK6" i="51"/>
  <c r="AM6" i="58"/>
  <c r="AE11" i="58"/>
  <c r="AB11" i="55"/>
  <c r="AJ6" i="55"/>
  <c r="AJ6" i="54"/>
  <c r="AB11" i="54"/>
  <c r="AL6" i="52"/>
  <c r="AD11" i="52"/>
  <c r="AB11" i="22"/>
  <c r="AJ6" i="22"/>
  <c r="AH7" i="59"/>
  <c r="AG11" i="59"/>
  <c r="AK6" i="49"/>
  <c r="AC11" i="49"/>
  <c r="AD11" i="53" l="1"/>
  <c r="AL6" i="53"/>
  <c r="AC11" i="54"/>
  <c r="AK6" i="54"/>
  <c r="AD11" i="50"/>
  <c r="AL6" i="50"/>
  <c r="AD11" i="51"/>
  <c r="AL6" i="51"/>
  <c r="AD11" i="56"/>
  <c r="AL6" i="56"/>
  <c r="AK6" i="55"/>
  <c r="AC11" i="55"/>
  <c r="AF11" i="58"/>
  <c r="AG7" i="58"/>
  <c r="AD11" i="57"/>
  <c r="AL6" i="57"/>
  <c r="AC11" i="22"/>
  <c r="AK6" i="22"/>
  <c r="AD11" i="49"/>
  <c r="AL6" i="49"/>
  <c r="AH11" i="59"/>
  <c r="AI7" i="59"/>
  <c r="AE11" i="52"/>
  <c r="AM6" i="52"/>
  <c r="AM6" i="53" l="1"/>
  <c r="AE11" i="53"/>
  <c r="AM6" i="57"/>
  <c r="AE11" i="57"/>
  <c r="AE11" i="56"/>
  <c r="AM6" i="56"/>
  <c r="AE11" i="51"/>
  <c r="AM6" i="51"/>
  <c r="AG11" i="58"/>
  <c r="AH7" i="58"/>
  <c r="AE11" i="50"/>
  <c r="AM6" i="50"/>
  <c r="AL6" i="54"/>
  <c r="AD11" i="54"/>
  <c r="AD11" i="55"/>
  <c r="AL6" i="55"/>
  <c r="AG7" i="52"/>
  <c r="AF11" i="52"/>
  <c r="AE11" i="49"/>
  <c r="AM6" i="49"/>
  <c r="AD11" i="22"/>
  <c r="AL6" i="22"/>
  <c r="AJ7" i="59"/>
  <c r="AI11" i="59"/>
  <c r="AF11" i="53" l="1"/>
  <c r="AG7" i="53"/>
  <c r="AG7" i="51"/>
  <c r="AF11" i="51"/>
  <c r="AE11" i="54"/>
  <c r="AM6" i="54"/>
  <c r="AF11" i="50"/>
  <c r="AG7" i="50"/>
  <c r="AH11" i="58"/>
  <c r="AI7" i="58"/>
  <c r="AE11" i="55"/>
  <c r="AM6" i="55"/>
  <c r="AF11" i="56"/>
  <c r="AG7" i="56"/>
  <c r="AG7" i="57"/>
  <c r="AF11" i="57"/>
  <c r="AF11" i="49"/>
  <c r="AG7" i="49"/>
  <c r="AM6" i="22"/>
  <c r="AE11" i="22"/>
  <c r="AJ11" i="59"/>
  <c r="AK7" i="59"/>
  <c r="AG11" i="52"/>
  <c r="AH7" i="52"/>
  <c r="AH7" i="53" l="1"/>
  <c r="AG11" i="53"/>
  <c r="AH7" i="50"/>
  <c r="AG11" i="50"/>
  <c r="AG11" i="57"/>
  <c r="AH7" i="57"/>
  <c r="AH7" i="56"/>
  <c r="AG11" i="56"/>
  <c r="AG7" i="54"/>
  <c r="AF11" i="54"/>
  <c r="AF11" i="55"/>
  <c r="AG7" i="55"/>
  <c r="AJ7" i="58"/>
  <c r="AI11" i="58"/>
  <c r="AH7" i="51"/>
  <c r="AG11" i="51"/>
  <c r="AH7" i="49"/>
  <c r="AG11" i="49"/>
  <c r="AG7" i="22"/>
  <c r="AF11" i="22"/>
  <c r="AI7" i="52"/>
  <c r="AH11" i="52"/>
  <c r="AL7" i="59"/>
  <c r="AK11" i="59"/>
  <c r="AH11" i="53" l="1"/>
  <c r="AI7" i="53"/>
  <c r="AH7" i="54"/>
  <c r="AG11" i="54"/>
  <c r="AH11" i="51"/>
  <c r="AI7" i="51"/>
  <c r="AH11" i="56"/>
  <c r="AI7" i="56"/>
  <c r="AI7" i="57"/>
  <c r="AH11" i="57"/>
  <c r="AJ11" i="58"/>
  <c r="AK7" i="58"/>
  <c r="AG11" i="55"/>
  <c r="AH7" i="55"/>
  <c r="AH11" i="50"/>
  <c r="AI7" i="50"/>
  <c r="AM7" i="59"/>
  <c r="AG8" i="59" s="1"/>
  <c r="AL11" i="59"/>
  <c r="AH7" i="22"/>
  <c r="AG11" i="22"/>
  <c r="AH11" i="49"/>
  <c r="AI7" i="49"/>
  <c r="AI11" i="52"/>
  <c r="AJ7" i="52"/>
  <c r="AJ7" i="53" l="1"/>
  <c r="AI11" i="53"/>
  <c r="AJ7" i="56"/>
  <c r="AI11" i="56"/>
  <c r="AI7" i="55"/>
  <c r="AH11" i="55"/>
  <c r="AL7" i="58"/>
  <c r="AK11" i="58"/>
  <c r="AI11" i="57"/>
  <c r="AJ7" i="57"/>
  <c r="AI11" i="50"/>
  <c r="AJ7" i="50"/>
  <c r="AI11" i="51"/>
  <c r="AJ7" i="51"/>
  <c r="AH11" i="54"/>
  <c r="AI7" i="54"/>
  <c r="AK7" i="52"/>
  <c r="AJ11" i="52"/>
  <c r="AJ7" i="49"/>
  <c r="AI11" i="49"/>
  <c r="AI7" i="22"/>
  <c r="AH11" i="22"/>
  <c r="AH8" i="59"/>
  <c r="AM11" i="59"/>
  <c r="AJ11" i="53" l="1"/>
  <c r="AK7" i="53"/>
  <c r="AK7" i="57"/>
  <c r="AJ11" i="57"/>
  <c r="AL11" i="58"/>
  <c r="AM7" i="58"/>
  <c r="AG8" i="58" s="1"/>
  <c r="AJ11" i="51"/>
  <c r="AK7" i="51"/>
  <c r="AJ7" i="55"/>
  <c r="AI11" i="55"/>
  <c r="AJ11" i="50"/>
  <c r="AK7" i="50"/>
  <c r="AJ7" i="54"/>
  <c r="AI11" i="54"/>
  <c r="AJ11" i="56"/>
  <c r="AK7" i="56"/>
  <c r="AJ11" i="49"/>
  <c r="AK7" i="49"/>
  <c r="AL7" i="52"/>
  <c r="AK11" i="52"/>
  <c r="AI8" i="59"/>
  <c r="AN11" i="59"/>
  <c r="AJ7" i="22"/>
  <c r="AI11" i="22"/>
  <c r="AL7" i="53" l="1"/>
  <c r="AK11" i="53"/>
  <c r="AK7" i="55"/>
  <c r="AJ11" i="55"/>
  <c r="AL7" i="56"/>
  <c r="AK11" i="56"/>
  <c r="AJ11" i="54"/>
  <c r="AK7" i="54"/>
  <c r="AK11" i="50"/>
  <c r="AL7" i="50"/>
  <c r="AK11" i="51"/>
  <c r="AL7" i="51"/>
  <c r="AM11" i="58"/>
  <c r="AH8" i="58"/>
  <c r="AL7" i="57"/>
  <c r="AK11" i="57"/>
  <c r="AK11" i="49"/>
  <c r="AL7" i="49"/>
  <c r="AJ8" i="59"/>
  <c r="AO11" i="59"/>
  <c r="AK7" i="22"/>
  <c r="AJ11" i="22"/>
  <c r="AM7" i="52"/>
  <c r="AG8" i="52" s="1"/>
  <c r="AL11" i="52"/>
  <c r="AL11" i="53" l="1"/>
  <c r="AM7" i="53"/>
  <c r="AG8" i="53" s="1"/>
  <c r="AM7" i="50"/>
  <c r="AG8" i="50" s="1"/>
  <c r="AL11" i="50"/>
  <c r="AK11" i="54"/>
  <c r="AL7" i="54"/>
  <c r="AM7" i="57"/>
  <c r="AG8" i="57" s="1"/>
  <c r="AL11" i="57"/>
  <c r="AI8" i="58"/>
  <c r="AN11" i="58"/>
  <c r="AL11" i="56"/>
  <c r="AM7" i="56"/>
  <c r="AG8" i="56" s="1"/>
  <c r="AL11" i="51"/>
  <c r="AM7" i="51"/>
  <c r="AG8" i="51" s="1"/>
  <c r="AK11" i="55"/>
  <c r="AL7" i="55"/>
  <c r="AK8" i="59"/>
  <c r="AP11" i="59"/>
  <c r="AL11" i="49"/>
  <c r="AM7" i="49"/>
  <c r="AG8" i="49" s="1"/>
  <c r="AH8" i="52"/>
  <c r="AM11" i="52"/>
  <c r="AK11" i="22"/>
  <c r="AL7" i="22"/>
  <c r="AH8" i="53" l="1"/>
  <c r="AM11" i="53"/>
  <c r="AJ8" i="58"/>
  <c r="AO11" i="58"/>
  <c r="AH8" i="57"/>
  <c r="AM11" i="57"/>
  <c r="AM11" i="51"/>
  <c r="AH8" i="51"/>
  <c r="AL11" i="54"/>
  <c r="AM7" i="54"/>
  <c r="AG8" i="54" s="1"/>
  <c r="AH8" i="56"/>
  <c r="AM11" i="56"/>
  <c r="AM7" i="55"/>
  <c r="AG8" i="55" s="1"/>
  <c r="AL11" i="55"/>
  <c r="AH8" i="50"/>
  <c r="AM11" i="50"/>
  <c r="AI8" i="52"/>
  <c r="AN11" i="52"/>
  <c r="AH8" i="49"/>
  <c r="AM11" i="49"/>
  <c r="AL8" i="59"/>
  <c r="AQ11" i="59"/>
  <c r="AL11" i="22"/>
  <c r="AM7" i="22"/>
  <c r="AG8" i="22" s="1"/>
  <c r="AI8" i="53" l="1"/>
  <c r="AN11" i="53"/>
  <c r="AH8" i="55"/>
  <c r="AM11" i="55"/>
  <c r="AM11" i="54"/>
  <c r="AH8" i="54"/>
  <c r="AI8" i="51"/>
  <c r="AN11" i="51"/>
  <c r="AI8" i="50"/>
  <c r="AN11" i="50"/>
  <c r="AN11" i="57"/>
  <c r="AI8" i="57"/>
  <c r="AI8" i="56"/>
  <c r="AN11" i="56"/>
  <c r="AK8" i="58"/>
  <c r="AP11" i="58"/>
  <c r="AH8" i="22"/>
  <c r="AM11" i="22"/>
  <c r="AJ8" i="52"/>
  <c r="AO11" i="52"/>
  <c r="AR11" i="59"/>
  <c r="AM8" i="59"/>
  <c r="AT11" i="59" s="1"/>
  <c r="AI8" i="49"/>
  <c r="AN11" i="49"/>
  <c r="AJ8" i="53" l="1"/>
  <c r="AO11" i="53"/>
  <c r="AJ8" i="50"/>
  <c r="AO11" i="50"/>
  <c r="AJ8" i="51"/>
  <c r="AO11" i="51"/>
  <c r="AJ8" i="57"/>
  <c r="AO11" i="57"/>
  <c r="AL8" i="58"/>
  <c r="AQ11" i="58"/>
  <c r="AN11" i="54"/>
  <c r="AI8" i="54"/>
  <c r="AJ8" i="56"/>
  <c r="AO11" i="56"/>
  <c r="AI8" i="55"/>
  <c r="AN11" i="55"/>
  <c r="AJ8" i="49"/>
  <c r="AO11" i="49"/>
  <c r="AK8" i="52"/>
  <c r="AP11" i="52"/>
  <c r="AI8" i="22"/>
  <c r="AN11" i="22"/>
  <c r="AK8" i="53" l="1"/>
  <c r="AP11" i="53"/>
  <c r="AP11" i="57"/>
  <c r="AK8" i="57"/>
  <c r="AK8" i="56"/>
  <c r="AP11" i="56"/>
  <c r="AJ8" i="54"/>
  <c r="AO11" i="54"/>
  <c r="AR11" i="58"/>
  <c r="AM8" i="58"/>
  <c r="AT11" i="58" s="1"/>
  <c r="AJ8" i="55"/>
  <c r="AO11" i="55"/>
  <c r="AK8" i="51"/>
  <c r="AP11" i="51"/>
  <c r="AP11" i="50"/>
  <c r="AK8" i="50"/>
  <c r="AO11" i="22"/>
  <c r="AJ8" i="22"/>
  <c r="AK8" i="49"/>
  <c r="AP11" i="49"/>
  <c r="AQ11" i="52"/>
  <c r="AL8" i="52"/>
  <c r="AL8" i="53" l="1"/>
  <c r="AQ11" i="53"/>
  <c r="AK8" i="54"/>
  <c r="AP11" i="54"/>
  <c r="AQ11" i="57"/>
  <c r="AL8" i="57"/>
  <c r="AQ11" i="50"/>
  <c r="AL8" i="50"/>
  <c r="AL8" i="51"/>
  <c r="AQ11" i="51"/>
  <c r="AL8" i="56"/>
  <c r="AQ11" i="56"/>
  <c r="AK8" i="55"/>
  <c r="AP11" i="55"/>
  <c r="AR11" i="52"/>
  <c r="AM8" i="52"/>
  <c r="AT11" i="52" s="1"/>
  <c r="AP11" i="22"/>
  <c r="AK8" i="22"/>
  <c r="AQ11" i="49"/>
  <c r="AL8" i="49"/>
  <c r="AM8" i="53" l="1"/>
  <c r="AT11" i="53" s="1"/>
  <c r="AR11" i="53"/>
  <c r="AR11" i="57"/>
  <c r="AM8" i="57"/>
  <c r="AT11" i="57" s="1"/>
  <c r="AQ11" i="55"/>
  <c r="AL8" i="55"/>
  <c r="AR11" i="51"/>
  <c r="AM8" i="51"/>
  <c r="AT11" i="51" s="1"/>
  <c r="AR11" i="50"/>
  <c r="AM8" i="50"/>
  <c r="AT11" i="50" s="1"/>
  <c r="AM8" i="56"/>
  <c r="AT11" i="56" s="1"/>
  <c r="AR11" i="56"/>
  <c r="AQ11" i="54"/>
  <c r="AL8" i="54"/>
  <c r="AM8" i="49"/>
  <c r="AT11" i="49" s="1"/>
  <c r="AR11" i="49"/>
  <c r="AL8" i="22"/>
  <c r="AQ11" i="22"/>
  <c r="AR11" i="55" l="1"/>
  <c r="AM8" i="55"/>
  <c r="AT11" i="55" s="1"/>
  <c r="AM8" i="54"/>
  <c r="AT11" i="54" s="1"/>
  <c r="AR11" i="54"/>
  <c r="AM8" i="22"/>
  <c r="AT11" i="22" s="1"/>
  <c r="AR11" i="22"/>
</calcChain>
</file>

<file path=xl/sharedStrings.xml><?xml version="1.0" encoding="utf-8"?>
<sst xmlns="http://schemas.openxmlformats.org/spreadsheetml/2006/main" count="936" uniqueCount="120">
  <si>
    <t>gg</t>
  </si>
  <si>
    <t>mm</t>
  </si>
  <si>
    <t xml:space="preserve"> /</t>
  </si>
  <si>
    <t>Patrono</t>
  </si>
  <si>
    <t>Capodanno</t>
  </si>
  <si>
    <t>Anno</t>
  </si>
  <si>
    <t>Epifania</t>
  </si>
  <si>
    <t>Festa della Liberazione</t>
  </si>
  <si>
    <t>1° Maggio</t>
  </si>
  <si>
    <t>Festa della Repubblica</t>
  </si>
  <si>
    <t>Ferragosto</t>
  </si>
  <si>
    <t>Tutti i Santi</t>
  </si>
  <si>
    <t>Immacolata</t>
  </si>
  <si>
    <t>Natale</t>
  </si>
  <si>
    <t>Santo Stefano</t>
  </si>
  <si>
    <t>Lunedì di Pasqua</t>
  </si>
  <si>
    <t>Full name of beneficiary</t>
  </si>
  <si>
    <t>Full name of employee</t>
  </si>
  <si>
    <t>si intende il soggetto che lavora al progetto</t>
  </si>
  <si>
    <t>Full name of Supervisor</t>
  </si>
  <si>
    <t>Inserire i propri dati desumibili dal cedolino stipendi</t>
  </si>
  <si>
    <t>Per Ass.ti - Bors.ti e Cococo non si devono inserire  Classe - Scatto e Tempo pieno/definito</t>
  </si>
  <si>
    <t>Project Title and Number</t>
  </si>
  <si>
    <t xml:space="preserve">inserire il titolo progetto (acronimo) e il numero del contratto, i dati verranno automaticamente ripetuti negli altri fogli </t>
  </si>
  <si>
    <t>Teaching activities</t>
  </si>
  <si>
    <t>ore di insegnamento</t>
  </si>
  <si>
    <t>Institutional activities</t>
  </si>
  <si>
    <t>Consigli di Dipartimento, corso di studio, cons. di dottorato...</t>
  </si>
  <si>
    <t>Other activities</t>
  </si>
  <si>
    <t>Sessione di laurea, sessione di esami, ricevimento, correzione tesi, orientamento ....</t>
  </si>
  <si>
    <r>
      <t xml:space="preserve">Inserire nelle caselle sottostanti </t>
    </r>
    <r>
      <rPr>
        <i/>
        <sz val="10"/>
        <rFont val="Arial"/>
        <family val="2"/>
      </rPr>
      <t>il giorno e il mese</t>
    </r>
    <r>
      <rPr>
        <sz val="10"/>
        <rFont val="Arial"/>
        <family val="2"/>
      </rPr>
      <t xml:space="preserve"> in cui ricorrono le festività. Puoi anche modificare i nomi delle festività. 
</t>
    </r>
    <r>
      <rPr>
        <b/>
        <sz val="10"/>
        <rFont val="Arial"/>
        <family val="2"/>
      </rPr>
      <t>Attenzione: il lunedi di Pasqua è calcolato automaticamente</t>
    </r>
    <r>
      <rPr>
        <sz val="10"/>
        <rFont val="Arial"/>
        <family val="2"/>
      </rPr>
      <t xml:space="preserve"> --&gt; NON VA INSERITO! </t>
    </r>
  </si>
  <si>
    <t>Year</t>
  </si>
  <si>
    <t>RIEPILOGO:</t>
  </si>
  <si>
    <t>Da riempire i campi in giallo - gli altri campi si autocompilano</t>
  </si>
  <si>
    <t>Ruolo/Qualifica</t>
  </si>
  <si>
    <t>Classe</t>
  </si>
  <si>
    <t>Scatto</t>
  </si>
  <si>
    <t>Project Title and Number 1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</si>
  <si>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</si>
  <si>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</si>
  <si>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</si>
  <si>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</si>
  <si>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</si>
  <si>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</si>
  <si>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</si>
  <si>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</si>
  <si>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</si>
  <si>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</si>
  <si>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</si>
  <si>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</si>
  <si>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</si>
  <si>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Full name of Head of Dept.</t>
  </si>
  <si>
    <t>Mo</t>
  </si>
  <si>
    <t>Tu</t>
  </si>
  <si>
    <t>We</t>
  </si>
  <si>
    <t>Th</t>
  </si>
  <si>
    <t>Fr</t>
  </si>
  <si>
    <t>Sa</t>
  </si>
  <si>
    <t>Su</t>
  </si>
  <si>
    <t>Full/part-time</t>
  </si>
  <si>
    <t>Short description of the activities carried out in the month:</t>
  </si>
  <si>
    <t xml:space="preserve">Signed </t>
  </si>
  <si>
    <t>Date:</t>
  </si>
  <si>
    <t>Total hours</t>
  </si>
  <si>
    <t>Total</t>
  </si>
  <si>
    <t>Impostazioni del calendario</t>
  </si>
  <si>
    <t>Foglio: impostazioni calendario</t>
  </si>
  <si>
    <t>Inserire nella casella sottostante l'anno:</t>
  </si>
  <si>
    <t>● Institutional research</t>
  </si>
  <si>
    <t>● Administrative activities</t>
  </si>
  <si>
    <t>Torna alla pagina delle istruzioni</t>
  </si>
  <si>
    <t>Di questo foglio vanno compilati i seguenti campi:</t>
  </si>
  <si>
    <t>Note per la compilazione delle caselle riguardanti le ore non di ricerca:</t>
  </si>
  <si>
    <t>WP number</t>
  </si>
  <si>
    <t>Inserire il numero dei Work Package sui quali è impegnato l'employee, desumibile dall'Annex I al grant agreement</t>
  </si>
  <si>
    <t>Su questo foglio va inserito l'anno di riferimento</t>
  </si>
  <si>
    <t>Foglio riepilogo - timesheet</t>
  </si>
  <si>
    <t>TIMESHEET TEMPLATE - legenda</t>
  </si>
  <si>
    <t>Total worked hours</t>
  </si>
  <si>
    <t>Ruolo - Classe - Scatto - Tempo pieno/definito/part-time</t>
  </si>
  <si>
    <t>Worked hours</t>
  </si>
  <si>
    <t>Timesheet summary</t>
  </si>
  <si>
    <t>Horizon</t>
  </si>
  <si>
    <t>Go to summary</t>
  </si>
  <si>
    <t>Annual productive hours</t>
  </si>
  <si>
    <t>Hourly rate</t>
  </si>
  <si>
    <t>Per il calcolo del costo orario/costo per progetto</t>
  </si>
  <si>
    <t>Programme</t>
  </si>
  <si>
    <t>NB: per i docenti, il totale delle ore riferibili a compiti didattici e di servizio agli studenti, inclusi  l'orientamento  e  il tutorato, nonche' ad attivita' di  verifica  dell'apprendimento deve esser almeno uguale al numero di ore previste dalla Legge 240 del 2010, art. 6 commi 2 e 3</t>
  </si>
  <si>
    <t>Nei template devono essere compilati solo i campi in giallo - gli altri campi si autocompilano</t>
  </si>
  <si>
    <t>Institutional Activity</t>
  </si>
  <si>
    <t>Institutional Activity:</t>
  </si>
  <si>
    <t xml:space="preserve">per il personale dedicato alla ricerca. Identifica la ricerca non collegata a specifici progetti finanziati </t>
  </si>
  <si>
    <t>per il personale TA é l'attività amministrativa ordinaria, non su progetti finanziati</t>
  </si>
  <si>
    <t>Projects allocation to Programmes</t>
  </si>
  <si>
    <t xml:space="preserve">Tabella Project Costs: </t>
  </si>
  <si>
    <t>Project costs</t>
  </si>
  <si>
    <r>
      <t xml:space="preserve">Per i progetti di  </t>
    </r>
    <r>
      <rPr>
        <b/>
        <sz val="10"/>
        <rFont val="Arial"/>
        <family val="2"/>
      </rPr>
      <t>Horizon</t>
    </r>
    <r>
      <rPr>
        <sz val="10"/>
        <rFont val="Arial"/>
        <family val="2"/>
      </rPr>
      <t>: se il dipendente è tempo definito/part-time inserire:</t>
    </r>
  </si>
  <si>
    <r>
      <t>Personale tecnico/amministrativo: nella casella della colonna</t>
    </r>
    <r>
      <rPr>
        <i/>
        <sz val="10"/>
        <rFont val="Arial"/>
        <family val="2"/>
      </rPr>
      <t xml:space="preserve"> "Full/part-time" </t>
    </r>
    <r>
      <rPr>
        <sz val="10"/>
        <rFont val="Arial"/>
        <family val="2"/>
      </rPr>
      <t>la percentuale di part-time in decimi (es: part-time all'83%, 0,83 al posto di 1)</t>
    </r>
  </si>
  <si>
    <t>NB: Il timesheet è la risultante di un importante numero di parametri; si consiglia pertanto di verificare sempre la correttezza dei dati inseriti e i risultati ottenuti</t>
  </si>
  <si>
    <t>Total cost*</t>
  </si>
  <si>
    <t>* Inserire il costo dello stipendio dell'employee come certificato dall'Unità retribuzione stipendi. Il costo stipendiale può variare a seconda del tipo di progetto da rendicontare</t>
  </si>
  <si>
    <r>
      <t xml:space="preserve">Professori e ricercatori a tempo definito: 1228 ore nella casella della colonna </t>
    </r>
    <r>
      <rPr>
        <i/>
        <sz val="10"/>
        <rFont val="Arial"/>
        <family val="2"/>
      </rPr>
      <t>"Annual productive hours"</t>
    </r>
    <r>
      <rPr>
        <sz val="10"/>
        <rFont val="Arial"/>
        <family val="2"/>
      </rPr>
      <t xml:space="preserve"> (al posto di 1720)</t>
    </r>
  </si>
  <si>
    <t>si intende l'Ente (Università)/Dipartimento</t>
  </si>
  <si>
    <t>si intende il Resp. Scientifico /Direttore dip.to</t>
  </si>
  <si>
    <t>Università degli studi di Napoli Federico II-Dipartimento di Giurisprudenza</t>
  </si>
  <si>
    <t>Institutional research</t>
  </si>
  <si>
    <t>Annual Cost</t>
  </si>
  <si>
    <t>Scrivere solo sui campi in giallo per evitare di cancellare le formule</t>
  </si>
  <si>
    <t>ATTENZIONE</t>
  </si>
  <si>
    <t>Full Time/Part Time: months</t>
  </si>
  <si>
    <t>SCAN</t>
  </si>
  <si>
    <t>WP1</t>
  </si>
  <si>
    <t>WP2</t>
  </si>
  <si>
    <t>WP3</t>
  </si>
  <si>
    <t>WP 4</t>
  </si>
  <si>
    <t>WP 5</t>
  </si>
  <si>
    <t>WP5</t>
  </si>
  <si>
    <t>WP Number</t>
  </si>
  <si>
    <t>Worked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</si>
</sst>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&quot;€&quot;\ * #,##0.00_-;\-&quot;€&quot;\ * #,##0.00_-;_-&quot;€&quot;\ * &quot;-&quot;??_-;_-@_-"/>
    <numFmt numFmtId="165" formatCode="_-&quot;£&quot;* #,##0_-;\-&quot;£&quot;* #,##0_-;_-&quot;£&quot;* &quot;-&quot;_-;_-@_-"/>
    <numFmt numFmtId="166" formatCode="_-&quot;£&quot;* #,##0.00_-;\-&quot;£&quot;* #,##0.00_-;_-&quot;£&quot;* &quot;-&quot;??_-;_-@_-"/>
    <numFmt numFmtId="167" formatCode="d"/>
    <numFmt numFmtId="168" formatCode="_(* #,##0_);_(* \(#,##0\);_(* &quot;-&quot;_);_(@_)"/>
    <numFmt numFmtId="169" formatCode="_(&quot;$&quot;* #,##0_);_(&quot;$&quot;* \(#,##0\);_(&quot;$&quot;* &quot;-&quot;_);_(@_)"/>
    <numFmt numFmtId="170" formatCode="&quot;€&quot;\ #,##0.00"/>
  </numFmts>
  <fonts count="5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b/>
      <sz val="8"/>
      <color indexed="10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b/>
      <sz val="22"/>
      <color indexed="9"/>
      <name val="Arial"/>
      <family val="2"/>
    </font>
    <font>
      <b/>
      <sz val="12"/>
      <color indexed="9"/>
      <name val="Arial"/>
      <family val="2"/>
    </font>
    <font>
      <sz val="24"/>
      <name val="Arial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b/>
      <sz val="12"/>
      <name val="Trebuchet MS"/>
      <family val="2"/>
    </font>
    <font>
      <b/>
      <sz val="9"/>
      <name val="Arial"/>
      <family val="2"/>
    </font>
    <font>
      <b/>
      <sz val="8"/>
      <color indexed="9"/>
      <name val="Arial"/>
      <family val="2"/>
    </font>
    <font>
      <b/>
      <sz val="7"/>
      <color indexed="9"/>
      <name val="Arial"/>
      <family val="2"/>
    </font>
    <font>
      <sz val="10"/>
      <color indexed="9"/>
      <name val="Arial"/>
      <family val="2"/>
    </font>
    <font>
      <b/>
      <sz val="10"/>
      <color indexed="9"/>
      <name val="Calibri"/>
      <family val="2"/>
    </font>
    <font>
      <sz val="10"/>
      <color indexed="9"/>
      <name val="Calibri"/>
      <family val="2"/>
    </font>
    <font>
      <sz val="8"/>
      <color indexed="9"/>
      <name val="Calibri"/>
      <family val="2"/>
    </font>
    <font>
      <b/>
      <sz val="24"/>
      <color indexed="9"/>
      <name val="Calibri"/>
      <family val="2"/>
    </font>
    <font>
      <b/>
      <sz val="9"/>
      <color indexed="10"/>
      <name val="Arial"/>
      <family val="2"/>
    </font>
    <font>
      <b/>
      <sz val="9"/>
      <color indexed="9"/>
      <name val="Arial"/>
      <family val="2"/>
    </font>
    <font>
      <b/>
      <sz val="8"/>
      <color indexed="9"/>
      <name val="Arial"/>
      <family val="2"/>
    </font>
    <font>
      <b/>
      <sz val="10"/>
      <color indexed="9"/>
      <name val="Calibri"/>
      <family val="2"/>
    </font>
    <font>
      <sz val="9"/>
      <color indexed="8"/>
      <name val="Calibri"/>
      <family val="2"/>
    </font>
    <font>
      <b/>
      <sz val="9"/>
      <color indexed="9"/>
      <name val="Calibri"/>
      <family val="2"/>
    </font>
    <font>
      <b/>
      <sz val="10"/>
      <color indexed="9"/>
      <name val="Trebuchet MS"/>
      <family val="2"/>
    </font>
    <font>
      <b/>
      <sz val="10"/>
      <color indexed="9"/>
      <name val="Arial"/>
      <family val="2"/>
    </font>
    <font>
      <u/>
      <sz val="9"/>
      <name val="Arial"/>
      <family val="2"/>
    </font>
    <font>
      <b/>
      <sz val="18"/>
      <name val="Arial"/>
      <family val="2"/>
    </font>
    <font>
      <b/>
      <u/>
      <sz val="18"/>
      <name val="Arial"/>
      <family val="2"/>
    </font>
    <font>
      <b/>
      <sz val="12"/>
      <color indexed="10"/>
      <name val="Arial"/>
      <family val="2"/>
    </font>
    <font>
      <b/>
      <sz val="28"/>
      <color indexed="62"/>
      <name val="Arial"/>
      <family val="2"/>
    </font>
    <font>
      <b/>
      <sz val="11"/>
      <name val="Arial"/>
      <family val="2"/>
    </font>
    <font>
      <u/>
      <sz val="9"/>
      <color indexed="9"/>
      <name val="Arial"/>
      <family val="2"/>
    </font>
    <font>
      <sz val="11"/>
      <name val="Arial"/>
      <family val="2"/>
    </font>
    <font>
      <u/>
      <sz val="10"/>
      <name val="Arial"/>
      <family val="2"/>
    </font>
    <font>
      <b/>
      <u/>
      <sz val="11"/>
      <name val="Arial"/>
      <family val="2"/>
    </font>
    <font>
      <i/>
      <sz val="10"/>
      <color indexed="10"/>
      <name val="Arial"/>
      <family val="2"/>
    </font>
    <font>
      <b/>
      <sz val="9"/>
      <color indexed="9"/>
      <name val="Calibri"/>
      <family val="2"/>
    </font>
    <font>
      <b/>
      <i/>
      <u/>
      <sz val="10"/>
      <color indexed="1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5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</fills>
  <borders count="11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38"/>
      </left>
      <right/>
      <top style="double">
        <color indexed="38"/>
      </top>
      <bottom/>
      <diagonal/>
    </border>
    <border>
      <left/>
      <right/>
      <top style="double">
        <color indexed="38"/>
      </top>
      <bottom/>
      <diagonal/>
    </border>
    <border>
      <left/>
      <right style="double">
        <color indexed="38"/>
      </right>
      <top style="double">
        <color indexed="38"/>
      </top>
      <bottom/>
      <diagonal/>
    </border>
    <border>
      <left style="double">
        <color indexed="38"/>
      </left>
      <right/>
      <top/>
      <bottom style="double">
        <color indexed="38"/>
      </bottom>
      <diagonal/>
    </border>
    <border>
      <left/>
      <right/>
      <top/>
      <bottom style="double">
        <color indexed="38"/>
      </bottom>
      <diagonal/>
    </border>
    <border>
      <left/>
      <right style="double">
        <color indexed="38"/>
      </right>
      <top/>
      <bottom style="double">
        <color indexed="38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ashDotDot">
        <color indexed="64"/>
      </top>
      <bottom style="thin">
        <color indexed="64"/>
      </bottom>
      <diagonal/>
    </border>
    <border>
      <left style="double">
        <color indexed="64"/>
      </left>
      <right style="dashDot">
        <color indexed="64"/>
      </right>
      <top style="double">
        <color indexed="64"/>
      </top>
      <bottom style="dashDot">
        <color indexed="64"/>
      </bottom>
      <diagonal/>
    </border>
    <border>
      <left style="double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ouble">
        <color indexed="64"/>
      </left>
      <right/>
      <top style="double">
        <color indexed="64"/>
      </top>
      <bottom style="dashDot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ashDotDot">
        <color indexed="64"/>
      </top>
      <bottom style="dashDotDot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38"/>
      </left>
      <right style="double">
        <color indexed="38"/>
      </right>
      <top style="double">
        <color indexed="38"/>
      </top>
      <bottom style="double">
        <color indexed="38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ashDotDot">
        <color indexed="64"/>
      </right>
      <top style="double">
        <color indexed="64"/>
      </top>
      <bottom style="dashDotDot">
        <color indexed="64"/>
      </bottom>
      <diagonal/>
    </border>
    <border>
      <left style="dashDotDot">
        <color indexed="64"/>
      </left>
      <right style="dashDotDot">
        <color indexed="64"/>
      </right>
      <top style="double">
        <color indexed="64"/>
      </top>
      <bottom style="dashDotDot">
        <color indexed="64"/>
      </bottom>
      <diagonal/>
    </border>
    <border>
      <left style="dashDotDot">
        <color indexed="64"/>
      </left>
      <right style="double">
        <color indexed="64"/>
      </right>
      <top style="double">
        <color indexed="64"/>
      </top>
      <bottom style="dashDotDot">
        <color indexed="64"/>
      </bottom>
      <diagonal/>
    </border>
    <border>
      <left style="dashDotDot">
        <color indexed="64"/>
      </left>
      <right style="dashDotDot">
        <color indexed="64"/>
      </right>
      <top style="dashDotDot">
        <color indexed="64"/>
      </top>
      <bottom style="dashDotDot">
        <color indexed="64"/>
      </bottom>
      <diagonal/>
    </border>
    <border>
      <left style="dashDotDot">
        <color indexed="64"/>
      </left>
      <right style="double">
        <color indexed="64"/>
      </right>
      <top style="dashDotDot">
        <color indexed="64"/>
      </top>
      <bottom style="dashDotDot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38"/>
      </left>
      <right style="double">
        <color indexed="38"/>
      </right>
      <top/>
      <bottom style="double">
        <color indexed="38"/>
      </bottom>
      <diagonal/>
    </border>
    <border>
      <left style="thin">
        <color indexed="64"/>
      </left>
      <right/>
      <top style="double">
        <color indexed="64"/>
      </top>
      <bottom style="dashDotDot">
        <color indexed="64"/>
      </bottom>
      <diagonal/>
    </border>
    <border>
      <left/>
      <right style="double">
        <color indexed="64"/>
      </right>
      <top style="double">
        <color indexed="64"/>
      </top>
      <bottom style="dashDotDot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ashDotDot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ashDotDot">
        <color indexed="64"/>
      </top>
      <bottom style="dashDotDot">
        <color indexed="64"/>
      </bottom>
      <diagonal/>
    </border>
    <border>
      <left/>
      <right/>
      <top style="dashDotDot">
        <color indexed="64"/>
      </top>
      <bottom style="dashDotDot">
        <color indexed="64"/>
      </bottom>
      <diagonal/>
    </border>
    <border>
      <left style="dashDotDot">
        <color indexed="64"/>
      </left>
      <right style="dashDotDot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ouble">
        <color indexed="64"/>
      </right>
      <top/>
      <bottom style="dashDotDot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ashDotDot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ashDotDot">
        <color indexed="64"/>
      </bottom>
      <diagonal/>
    </border>
    <border>
      <left/>
      <right style="double">
        <color indexed="64"/>
      </right>
      <top style="thin">
        <color indexed="64"/>
      </top>
      <bottom style="dashDotDot">
        <color indexed="64"/>
      </bottom>
      <diagonal/>
    </border>
    <border>
      <left style="double">
        <color indexed="64"/>
      </left>
      <right/>
      <top style="dashDotDot">
        <color indexed="64"/>
      </top>
      <bottom style="double">
        <color indexed="64"/>
      </bottom>
      <diagonal/>
    </border>
    <border>
      <left/>
      <right style="double">
        <color indexed="64"/>
      </right>
      <top style="dashDotDot">
        <color indexed="64"/>
      </top>
      <bottom style="double">
        <color indexed="64"/>
      </bottom>
      <diagonal/>
    </border>
    <border>
      <left/>
      <right style="double">
        <color indexed="64"/>
      </right>
      <top style="dashDotDot">
        <color indexed="64"/>
      </top>
      <bottom style="dashDotDot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ashDotDot">
        <color indexed="64"/>
      </bottom>
      <diagonal/>
    </border>
    <border>
      <left style="dashDot">
        <color indexed="64"/>
      </left>
      <right style="dashDot">
        <color indexed="64"/>
      </right>
      <top style="double">
        <color indexed="64"/>
      </top>
      <bottom style="dashDot">
        <color indexed="64"/>
      </bottom>
      <diagonal/>
    </border>
    <border>
      <left style="dashDot">
        <color indexed="64"/>
      </left>
      <right style="double">
        <color indexed="64"/>
      </right>
      <top style="double">
        <color indexed="64"/>
      </top>
      <bottom style="dashDot">
        <color indexed="64"/>
      </bottom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 style="double">
        <color indexed="64"/>
      </right>
      <top style="dashDot">
        <color indexed="64"/>
      </top>
      <bottom style="dashDot">
        <color indexed="64"/>
      </bottom>
      <diagonal/>
    </border>
    <border>
      <left style="double">
        <color indexed="38"/>
      </left>
      <right/>
      <top style="double">
        <color indexed="38"/>
      </top>
      <bottom style="double">
        <color indexed="38"/>
      </bottom>
      <diagonal/>
    </border>
    <border>
      <left/>
      <right/>
      <top style="double">
        <color indexed="38"/>
      </top>
      <bottom style="double">
        <color indexed="38"/>
      </bottom>
      <diagonal/>
    </border>
    <border>
      <left/>
      <right style="double">
        <color indexed="38"/>
      </right>
      <top style="double">
        <color indexed="38"/>
      </top>
      <bottom style="double">
        <color indexed="38"/>
      </bottom>
      <diagonal/>
    </border>
    <border>
      <left style="dashDot">
        <color indexed="64"/>
      </left>
      <right/>
      <top style="dashDot">
        <color indexed="64"/>
      </top>
      <bottom style="dashDot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ashDotDot">
        <color indexed="64"/>
      </top>
      <bottom style="dashDotDot">
        <color indexed="64"/>
      </bottom>
      <diagonal/>
    </border>
    <border>
      <left style="thin">
        <color indexed="64"/>
      </left>
      <right style="thin">
        <color indexed="64"/>
      </right>
      <top style="dashDotDot">
        <color indexed="64"/>
      </top>
      <bottom style="dashDotDot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ashDot">
        <color indexed="64"/>
      </bottom>
      <diagonal/>
    </border>
    <border>
      <left/>
      <right style="double">
        <color indexed="64"/>
      </right>
      <top style="double">
        <color indexed="64"/>
      </top>
      <bottom style="dashDot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Dot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38"/>
      </left>
      <right style="double">
        <color indexed="38"/>
      </right>
      <top style="double">
        <color indexed="38"/>
      </top>
      <bottom/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ashDot">
        <color indexed="64"/>
      </top>
      <bottom style="dashDot">
        <color indexed="64"/>
      </bottom>
      <diagonal/>
    </border>
    <border>
      <left/>
      <right style="double">
        <color indexed="64"/>
      </right>
      <top style="dashDot">
        <color indexed="64"/>
      </top>
      <bottom style="dashDot">
        <color indexed="64"/>
      </bottom>
      <diagonal/>
    </border>
    <border>
      <left style="double">
        <color indexed="38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ashDotDot">
        <color indexed="64"/>
      </left>
      <right style="dashDotDot">
        <color indexed="64"/>
      </right>
      <top/>
      <bottom style="dashDotDot">
        <color indexed="64"/>
      </bottom>
      <diagonal/>
    </border>
    <border>
      <left style="dashDotDot">
        <color indexed="64"/>
      </left>
      <right/>
      <top/>
      <bottom style="dashDotDot">
        <color indexed="64"/>
      </bottom>
      <diagonal/>
    </border>
    <border>
      <left style="double">
        <color indexed="64"/>
      </left>
      <right style="thin">
        <color indexed="64"/>
      </right>
      <top/>
      <bottom style="dashDotDot">
        <color indexed="64"/>
      </bottom>
      <diagonal/>
    </border>
    <border>
      <left style="thin">
        <color indexed="64"/>
      </left>
      <right style="thin">
        <color indexed="64"/>
      </right>
      <top/>
      <bottom style="dashDotDot">
        <color indexed="64"/>
      </bottom>
      <diagonal/>
    </border>
    <border>
      <left style="thin">
        <color indexed="64"/>
      </left>
      <right/>
      <top/>
      <bottom style="dashDotDot">
        <color indexed="64"/>
      </bottom>
      <diagonal/>
    </border>
    <border>
      <left style="dashDotDot">
        <color indexed="64"/>
      </left>
      <right style="double">
        <color indexed="64"/>
      </right>
      <top/>
      <bottom style="dashDotDot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ashDotDot">
        <color indexed="64"/>
      </bottom>
      <diagonal/>
    </border>
    <border>
      <left/>
      <right/>
      <top style="thin">
        <color indexed="64"/>
      </top>
      <bottom style="dashDotDot">
        <color indexed="64"/>
      </bottom>
      <diagonal/>
    </border>
    <border>
      <left style="double">
        <color indexed="64"/>
      </left>
      <right style="dashDotDot">
        <color indexed="64"/>
      </right>
      <top/>
      <bottom style="dashDotDot">
        <color indexed="64"/>
      </bottom>
      <diagonal/>
    </border>
  </borders>
  <cellStyleXfs count="10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164" fontId="17" fillId="0" borderId="0" applyFont="0" applyFill="0" applyBorder="0" applyAlignment="0" applyProtection="0"/>
    <xf numFmtId="168" fontId="18" fillId="0" borderId="0" applyFont="0" applyFill="0" applyBorder="0" applyAlignment="0" applyProtection="0"/>
    <xf numFmtId="0" fontId="5" fillId="2" borderId="0"/>
    <xf numFmtId="0" fontId="2" fillId="0" borderId="0"/>
    <xf numFmtId="0" fontId="1" fillId="2" borderId="0"/>
    <xf numFmtId="169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381">
    <xf numFmtId="0" fontId="0" fillId="0" borderId="0" xfId="0"/>
    <xf numFmtId="0" fontId="0" fillId="3" borderId="0" xfId="0" applyFill="1" applyProtection="1">
      <protection hidden="1"/>
    </xf>
    <xf numFmtId="0" fontId="0" fillId="3" borderId="1" xfId="0" applyFill="1" applyBorder="1" applyProtection="1">
      <protection hidden="1"/>
    </xf>
    <xf numFmtId="14" fontId="9" fillId="3" borderId="0" xfId="0" applyNumberFormat="1" applyFont="1" applyFill="1" applyProtection="1">
      <protection hidden="1"/>
    </xf>
    <xf numFmtId="0" fontId="2" fillId="3" borderId="0" xfId="0" applyFont="1" applyFill="1" applyProtection="1">
      <protection hidden="1"/>
    </xf>
    <xf numFmtId="0" fontId="0" fillId="3" borderId="0" xfId="0" applyFill="1" applyAlignment="1" applyProtection="1">
      <alignment vertical="center"/>
      <protection hidden="1"/>
    </xf>
    <xf numFmtId="0" fontId="0" fillId="3" borderId="2" xfId="0" applyFill="1" applyBorder="1" applyProtection="1">
      <protection hidden="1"/>
    </xf>
    <xf numFmtId="0" fontId="8" fillId="4" borderId="3" xfId="0" applyFont="1" applyFill="1" applyBorder="1" applyAlignment="1" applyProtection="1">
      <alignment vertical="center"/>
      <protection locked="0"/>
    </xf>
    <xf numFmtId="0" fontId="8" fillId="3" borderId="0" xfId="0" applyFont="1" applyFill="1" applyAlignment="1" applyProtection="1">
      <alignment horizontal="center"/>
      <protection hidden="1"/>
    </xf>
    <xf numFmtId="0" fontId="9" fillId="3" borderId="0" xfId="0" applyFont="1" applyFill="1" applyProtection="1">
      <protection hidden="1"/>
    </xf>
    <xf numFmtId="167" fontId="12" fillId="3" borderId="3" xfId="1" applyNumberFormat="1" applyFill="1" applyBorder="1" applyAlignment="1" applyProtection="1">
      <alignment vertical="center"/>
      <protection hidden="1"/>
    </xf>
    <xf numFmtId="0" fontId="12" fillId="3" borderId="0" xfId="1" applyFill="1" applyAlignment="1" applyProtection="1">
      <protection hidden="1"/>
    </xf>
    <xf numFmtId="0" fontId="11" fillId="3" borderId="0" xfId="0" applyFont="1" applyFill="1" applyAlignment="1" applyProtection="1">
      <alignment horizontal="center"/>
      <protection hidden="1"/>
    </xf>
    <xf numFmtId="167" fontId="12" fillId="3" borderId="0" xfId="1" applyNumberFormat="1" applyFill="1" applyAlignment="1" applyProtection="1">
      <alignment vertical="center"/>
      <protection hidden="1"/>
    </xf>
    <xf numFmtId="0" fontId="16" fillId="3" borderId="0" xfId="0" applyFont="1" applyFill="1" applyAlignment="1" applyProtection="1">
      <alignment vertical="center"/>
      <protection hidden="1"/>
    </xf>
    <xf numFmtId="167" fontId="8" fillId="5" borderId="3" xfId="0" applyNumberFormat="1" applyFont="1" applyFill="1" applyBorder="1" applyAlignment="1" applyProtection="1">
      <alignment vertical="center"/>
      <protection hidden="1"/>
    </xf>
    <xf numFmtId="1" fontId="8" fillId="5" borderId="3" xfId="0" applyNumberFormat="1" applyFont="1" applyFill="1" applyBorder="1" applyAlignment="1" applyProtection="1">
      <alignment vertical="center"/>
      <protection hidden="1"/>
    </xf>
    <xf numFmtId="0" fontId="8" fillId="3" borderId="0" xfId="0" applyFont="1" applyFill="1" applyAlignment="1" applyProtection="1">
      <alignment horizontal="center" vertical="center"/>
      <protection hidden="1"/>
    </xf>
    <xf numFmtId="0" fontId="25" fillId="3" borderId="0" xfId="0" applyFont="1" applyFill="1" applyProtection="1">
      <protection hidden="1"/>
    </xf>
    <xf numFmtId="0" fontId="8" fillId="0" borderId="0" xfId="5" applyFont="1" applyAlignment="1">
      <alignment horizontal="center"/>
    </xf>
    <xf numFmtId="0" fontId="2" fillId="0" borderId="0" xfId="5"/>
    <xf numFmtId="0" fontId="19" fillId="0" borderId="0" xfId="5" applyFont="1" applyAlignment="1">
      <alignment horizontal="center"/>
    </xf>
    <xf numFmtId="0" fontId="2" fillId="0" borderId="0" xfId="5" applyAlignment="1">
      <alignment horizontal="left"/>
    </xf>
    <xf numFmtId="167" fontId="13" fillId="6" borderId="3" xfId="1" applyNumberFormat="1" applyFont="1" applyFill="1" applyBorder="1" applyAlignment="1" applyProtection="1">
      <alignment vertical="center"/>
      <protection hidden="1"/>
    </xf>
    <xf numFmtId="0" fontId="26" fillId="7" borderId="4" xfId="0" applyFont="1" applyFill="1" applyBorder="1" applyAlignment="1">
      <alignment horizontal="left" vertical="center"/>
    </xf>
    <xf numFmtId="0" fontId="26" fillId="7" borderId="5" xfId="0" applyFont="1" applyFill="1" applyBorder="1" applyAlignment="1">
      <alignment horizontal="left" vertical="center"/>
    </xf>
    <xf numFmtId="0" fontId="26" fillId="7" borderId="6" xfId="0" applyFont="1" applyFill="1" applyBorder="1" applyAlignment="1">
      <alignment horizontal="left" vertical="center"/>
    </xf>
    <xf numFmtId="0" fontId="26" fillId="7" borderId="7" xfId="0" applyFont="1" applyFill="1" applyBorder="1" applyAlignment="1">
      <alignment horizontal="left" vertical="center"/>
    </xf>
    <xf numFmtId="0" fontId="26" fillId="7" borderId="8" xfId="0" applyFont="1" applyFill="1" applyBorder="1" applyAlignment="1">
      <alignment horizontal="left" vertical="center"/>
    </xf>
    <xf numFmtId="0" fontId="26" fillId="7" borderId="9" xfId="0" applyFont="1" applyFill="1" applyBorder="1" applyAlignment="1">
      <alignment horizontal="left" vertical="center"/>
    </xf>
    <xf numFmtId="0" fontId="27" fillId="3" borderId="0" xfId="0" applyFont="1" applyFill="1" applyAlignment="1">
      <alignment vertical="center"/>
    </xf>
    <xf numFmtId="170" fontId="28" fillId="3" borderId="0" xfId="0" applyNumberFormat="1" applyFont="1" applyFill="1" applyAlignment="1">
      <alignment vertical="center"/>
    </xf>
    <xf numFmtId="0" fontId="27" fillId="3" borderId="0" xfId="0" applyFont="1" applyFill="1" applyAlignment="1">
      <alignment horizontal="left" vertical="center"/>
    </xf>
    <xf numFmtId="0" fontId="27" fillId="3" borderId="0" xfId="0" applyFont="1" applyFill="1" applyAlignment="1" applyProtection="1">
      <alignment horizontal="left"/>
      <protection hidden="1"/>
    </xf>
    <xf numFmtId="0" fontId="27" fillId="3" borderId="0" xfId="0" applyFont="1" applyFill="1" applyProtection="1">
      <protection hidden="1"/>
    </xf>
    <xf numFmtId="0" fontId="27" fillId="3" borderId="0" xfId="0" applyFont="1" applyFill="1" applyAlignment="1">
      <alignment horizontal="center" vertical="center"/>
    </xf>
    <xf numFmtId="0" fontId="29" fillId="3" borderId="0" xfId="0" applyFont="1" applyFill="1" applyAlignment="1" applyProtection="1">
      <alignment vertical="top"/>
      <protection hidden="1"/>
    </xf>
    <xf numFmtId="170" fontId="27" fillId="3" borderId="0" xfId="0" applyNumberFormat="1" applyFont="1" applyFill="1" applyAlignment="1">
      <alignment horizontal="center" vertical="center"/>
    </xf>
    <xf numFmtId="170" fontId="28" fillId="3" borderId="0" xfId="0" applyNumberFormat="1" applyFont="1" applyFill="1" applyAlignment="1">
      <alignment horizontal="center" vertical="center"/>
    </xf>
    <xf numFmtId="0" fontId="10" fillId="5" borderId="10" xfId="0" applyFont="1" applyFill="1" applyBorder="1" applyAlignment="1" applyProtection="1">
      <alignment horizontal="center"/>
      <protection hidden="1"/>
    </xf>
    <xf numFmtId="0" fontId="10" fillId="5" borderId="11" xfId="0" applyFont="1" applyFill="1" applyBorder="1" applyAlignment="1" applyProtection="1">
      <alignment horizontal="center"/>
      <protection hidden="1"/>
    </xf>
    <xf numFmtId="0" fontId="11" fillId="6" borderId="12" xfId="0" applyFont="1" applyFill="1" applyBorder="1" applyAlignment="1" applyProtection="1">
      <alignment horizontal="center"/>
      <protection hidden="1"/>
    </xf>
    <xf numFmtId="167" fontId="12" fillId="3" borderId="13" xfId="1" applyNumberFormat="1" applyFill="1" applyBorder="1" applyAlignment="1" applyProtection="1">
      <alignment vertical="center"/>
      <protection hidden="1"/>
    </xf>
    <xf numFmtId="167" fontId="12" fillId="3" borderId="14" xfId="1" applyNumberFormat="1" applyFill="1" applyBorder="1" applyAlignment="1" applyProtection="1">
      <alignment vertical="center"/>
      <protection hidden="1"/>
    </xf>
    <xf numFmtId="167" fontId="13" fillId="6" borderId="14" xfId="1" applyNumberFormat="1" applyFont="1" applyFill="1" applyBorder="1" applyAlignment="1" applyProtection="1">
      <alignment vertical="center"/>
      <protection hidden="1"/>
    </xf>
    <xf numFmtId="167" fontId="13" fillId="6" borderId="15" xfId="1" applyNumberFormat="1" applyFont="1" applyFill="1" applyBorder="1" applyAlignment="1" applyProtection="1">
      <alignment vertical="center"/>
      <protection hidden="1"/>
    </xf>
    <xf numFmtId="167" fontId="12" fillId="3" borderId="16" xfId="1" applyNumberFormat="1" applyFill="1" applyBorder="1" applyAlignment="1" applyProtection="1">
      <alignment vertical="center"/>
      <protection hidden="1"/>
    </xf>
    <xf numFmtId="167" fontId="13" fillId="6" borderId="17" xfId="1" applyNumberFormat="1" applyFont="1" applyFill="1" applyBorder="1" applyAlignment="1" applyProtection="1">
      <alignment vertical="center"/>
      <protection hidden="1"/>
    </xf>
    <xf numFmtId="167" fontId="12" fillId="3" borderId="18" xfId="1" applyNumberFormat="1" applyFill="1" applyBorder="1" applyAlignment="1" applyProtection="1">
      <alignment vertical="center"/>
      <protection hidden="1"/>
    </xf>
    <xf numFmtId="167" fontId="12" fillId="3" borderId="19" xfId="1" applyNumberFormat="1" applyFill="1" applyBorder="1" applyAlignment="1" applyProtection="1">
      <alignment vertical="center"/>
      <protection hidden="1"/>
    </xf>
    <xf numFmtId="167" fontId="13" fillId="6" borderId="19" xfId="1" applyNumberFormat="1" applyFont="1" applyFill="1" applyBorder="1" applyAlignment="1" applyProtection="1">
      <alignment vertical="center"/>
      <protection hidden="1"/>
    </xf>
    <xf numFmtId="167" fontId="13" fillId="6" borderId="20" xfId="1" applyNumberFormat="1" applyFont="1" applyFill="1" applyBorder="1" applyAlignment="1" applyProtection="1">
      <alignment vertical="center"/>
      <protection hidden="1"/>
    </xf>
    <xf numFmtId="49" fontId="24" fillId="7" borderId="21" xfId="0" applyNumberFormat="1" applyFont="1" applyFill="1" applyBorder="1" applyAlignment="1" applyProtection="1">
      <alignment horizontal="center" vertical="center"/>
      <protection hidden="1"/>
    </xf>
    <xf numFmtId="49" fontId="24" fillId="7" borderId="11" xfId="0" applyNumberFormat="1" applyFont="1" applyFill="1" applyBorder="1" applyAlignment="1" applyProtection="1">
      <alignment horizontal="center" vertical="center"/>
      <protection hidden="1"/>
    </xf>
    <xf numFmtId="49" fontId="23" fillId="8" borderId="11" xfId="0" applyNumberFormat="1" applyFont="1" applyFill="1" applyBorder="1" applyAlignment="1" applyProtection="1">
      <alignment horizontal="center" vertical="center"/>
      <protection hidden="1"/>
    </xf>
    <xf numFmtId="49" fontId="23" fillId="8" borderId="12" xfId="0" applyNumberFormat="1" applyFont="1" applyFill="1" applyBorder="1" applyAlignment="1" applyProtection="1">
      <alignment horizontal="center" vertical="center"/>
      <protection hidden="1"/>
    </xf>
    <xf numFmtId="167" fontId="22" fillId="9" borderId="21" xfId="0" applyNumberFormat="1" applyFont="1" applyFill="1" applyBorder="1" applyAlignment="1" applyProtection="1">
      <alignment horizontal="center" vertical="center"/>
      <protection hidden="1"/>
    </xf>
    <xf numFmtId="167" fontId="22" fillId="9" borderId="11" xfId="0" applyNumberFormat="1" applyFont="1" applyFill="1" applyBorder="1" applyAlignment="1" applyProtection="1">
      <alignment horizontal="center" vertical="center"/>
      <protection hidden="1"/>
    </xf>
    <xf numFmtId="167" fontId="30" fillId="9" borderId="11" xfId="0" applyNumberFormat="1" applyFont="1" applyFill="1" applyBorder="1" applyAlignment="1" applyProtection="1">
      <alignment horizontal="center" vertical="center"/>
      <protection hidden="1"/>
    </xf>
    <xf numFmtId="167" fontId="22" fillId="9" borderId="12" xfId="0" applyNumberFormat="1" applyFont="1" applyFill="1" applyBorder="1" applyAlignment="1" applyProtection="1">
      <alignment horizontal="center" vertical="center"/>
      <protection hidden="1"/>
    </xf>
    <xf numFmtId="0" fontId="2" fillId="3" borderId="0" xfId="0" applyFont="1" applyFill="1" applyAlignment="1" applyProtection="1">
      <alignment horizontal="right"/>
      <protection hidden="1"/>
    </xf>
    <xf numFmtId="0" fontId="31" fillId="3" borderId="0" xfId="0" applyFont="1" applyFill="1" applyAlignment="1" applyProtection="1">
      <alignment horizontal="left" vertical="center"/>
      <protection hidden="1"/>
    </xf>
    <xf numFmtId="1" fontId="32" fillId="3" borderId="0" xfId="0" applyNumberFormat="1" applyFont="1" applyFill="1" applyAlignment="1" applyProtection="1">
      <alignment horizontal="left"/>
      <protection locked="0"/>
    </xf>
    <xf numFmtId="1" fontId="32" fillId="3" borderId="0" xfId="0" applyNumberFormat="1" applyFont="1" applyFill="1" applyProtection="1">
      <protection hidden="1"/>
    </xf>
    <xf numFmtId="0" fontId="11" fillId="6" borderId="11" xfId="0" applyFont="1" applyFill="1" applyBorder="1" applyAlignment="1" applyProtection="1">
      <alignment horizontal="center"/>
      <protection hidden="1"/>
    </xf>
    <xf numFmtId="0" fontId="36" fillId="7" borderId="23" xfId="5" applyFont="1" applyFill="1" applyBorder="1" applyAlignment="1">
      <alignment vertical="center"/>
    </xf>
    <xf numFmtId="0" fontId="36" fillId="7" borderId="24" xfId="5" applyFont="1" applyFill="1" applyBorder="1" applyAlignment="1">
      <alignment vertical="center"/>
    </xf>
    <xf numFmtId="0" fontId="36" fillId="7" borderId="24" xfId="5" applyFont="1" applyFill="1" applyBorder="1" applyAlignment="1">
      <alignment horizontal="left" vertical="center"/>
    </xf>
    <xf numFmtId="0" fontId="36" fillId="7" borderId="24" xfId="5" applyFont="1" applyFill="1" applyBorder="1" applyAlignment="1">
      <alignment horizontal="left" vertical="center" wrapText="1"/>
    </xf>
    <xf numFmtId="0" fontId="22" fillId="10" borderId="26" xfId="0" applyFont="1" applyFill="1" applyBorder="1" applyAlignment="1" applyProtection="1">
      <alignment horizontal="left" vertical="center"/>
      <protection hidden="1"/>
    </xf>
    <xf numFmtId="0" fontId="22" fillId="11" borderId="27" xfId="0" applyFont="1" applyFill="1" applyBorder="1" applyAlignment="1" applyProtection="1">
      <alignment horizontal="left" vertical="center"/>
      <protection hidden="1"/>
    </xf>
    <xf numFmtId="0" fontId="22" fillId="10" borderId="27" xfId="0" applyFont="1" applyFill="1" applyBorder="1" applyAlignment="1" applyProtection="1">
      <alignment horizontal="left" vertical="center"/>
      <protection hidden="1"/>
    </xf>
    <xf numFmtId="0" fontId="22" fillId="11" borderId="28" xfId="0" applyFont="1" applyFill="1" applyBorder="1" applyAlignment="1" applyProtection="1">
      <alignment horizontal="left" vertical="center"/>
      <protection hidden="1"/>
    </xf>
    <xf numFmtId="0" fontId="26" fillId="7" borderId="4" xfId="0" applyFont="1" applyFill="1" applyBorder="1" applyAlignment="1">
      <alignment vertical="center"/>
    </xf>
    <xf numFmtId="0" fontId="26" fillId="7" borderId="29" xfId="0" applyFont="1" applyFill="1" applyBorder="1" applyAlignment="1">
      <alignment vertical="center"/>
    </xf>
    <xf numFmtId="0" fontId="0" fillId="3" borderId="0" xfId="0" applyFill="1" applyAlignment="1">
      <alignment vertical="center"/>
    </xf>
    <xf numFmtId="0" fontId="17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17" fillId="3" borderId="30" xfId="0" applyFont="1" applyFill="1" applyBorder="1" applyAlignment="1">
      <alignment vertical="center"/>
    </xf>
    <xf numFmtId="0" fontId="0" fillId="3" borderId="31" xfId="0" applyFill="1" applyBorder="1" applyAlignment="1">
      <alignment vertical="center"/>
    </xf>
    <xf numFmtId="0" fontId="0" fillId="3" borderId="30" xfId="0" applyFill="1" applyBorder="1" applyAlignment="1">
      <alignment vertical="center"/>
    </xf>
    <xf numFmtId="0" fontId="0" fillId="3" borderId="30" xfId="0" applyFill="1" applyBorder="1" applyAlignment="1">
      <alignment horizontal="left"/>
    </xf>
    <xf numFmtId="0" fontId="0" fillId="3" borderId="31" xfId="0" applyFill="1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0" fillId="3" borderId="31" xfId="0" applyFill="1" applyBorder="1"/>
    <xf numFmtId="0" fontId="2" fillId="3" borderId="30" xfId="0" applyFont="1" applyFill="1" applyBorder="1" applyAlignment="1">
      <alignment vertical="center"/>
    </xf>
    <xf numFmtId="0" fontId="2" fillId="3" borderId="28" xfId="0" applyFont="1" applyFill="1" applyBorder="1" applyAlignment="1">
      <alignment vertical="center"/>
    </xf>
    <xf numFmtId="0" fontId="17" fillId="3" borderId="32" xfId="0" applyFont="1" applyFill="1" applyBorder="1" applyAlignment="1">
      <alignment vertical="center"/>
    </xf>
    <xf numFmtId="0" fontId="0" fillId="3" borderId="32" xfId="0" applyFill="1" applyBorder="1" applyAlignment="1">
      <alignment vertical="center"/>
    </xf>
    <xf numFmtId="0" fontId="0" fillId="3" borderId="33" xfId="0" applyFill="1" applyBorder="1" applyAlignment="1">
      <alignment vertical="center"/>
    </xf>
    <xf numFmtId="0" fontId="2" fillId="10" borderId="39" xfId="0" applyFont="1" applyFill="1" applyBorder="1" applyAlignment="1" applyProtection="1">
      <alignment horizontal="center"/>
      <protection hidden="1"/>
    </xf>
    <xf numFmtId="0" fontId="36" fillId="7" borderId="40" xfId="5" applyFont="1" applyFill="1" applyBorder="1" applyAlignment="1">
      <alignment horizontal="center" vertical="center"/>
    </xf>
    <xf numFmtId="0" fontId="37" fillId="7" borderId="30" xfId="5" applyFont="1" applyFill="1" applyBorder="1"/>
    <xf numFmtId="0" fontId="36" fillId="7" borderId="41" xfId="5" applyFont="1" applyFill="1" applyBorder="1" applyAlignment="1">
      <alignment horizontal="left" vertical="center"/>
    </xf>
    <xf numFmtId="1" fontId="10" fillId="11" borderId="42" xfId="0" applyNumberFormat="1" applyFont="1" applyFill="1" applyBorder="1" applyAlignment="1" applyProtection="1">
      <alignment horizontal="center"/>
      <protection locked="0"/>
    </xf>
    <xf numFmtId="1" fontId="10" fillId="11" borderId="35" xfId="0" applyNumberFormat="1" applyFont="1" applyFill="1" applyBorder="1" applyAlignment="1" applyProtection="1">
      <alignment horizontal="center"/>
      <protection locked="0"/>
    </xf>
    <xf numFmtId="1" fontId="10" fillId="11" borderId="35" xfId="0" applyNumberFormat="1" applyFont="1" applyFill="1" applyBorder="1" applyAlignment="1" applyProtection="1">
      <alignment horizontal="center"/>
      <protection hidden="1"/>
    </xf>
    <xf numFmtId="1" fontId="10" fillId="11" borderId="43" xfId="0" applyNumberFormat="1" applyFont="1" applyFill="1" applyBorder="1" applyAlignment="1" applyProtection="1">
      <alignment horizontal="center"/>
      <protection hidden="1"/>
    </xf>
    <xf numFmtId="1" fontId="10" fillId="11" borderId="44" xfId="0" applyNumberFormat="1" applyFont="1" applyFill="1" applyBorder="1" applyAlignment="1" applyProtection="1">
      <alignment horizontal="center"/>
      <protection hidden="1"/>
    </xf>
    <xf numFmtId="1" fontId="10" fillId="10" borderId="45" xfId="0" applyNumberFormat="1" applyFont="1" applyFill="1" applyBorder="1" applyAlignment="1" applyProtection="1">
      <alignment horizontal="center"/>
      <protection hidden="1"/>
    </xf>
    <xf numFmtId="1" fontId="10" fillId="11" borderId="47" xfId="0" applyNumberFormat="1" applyFont="1" applyFill="1" applyBorder="1" applyAlignment="1" applyProtection="1">
      <alignment horizontal="center"/>
      <protection hidden="1"/>
    </xf>
    <xf numFmtId="1" fontId="10" fillId="10" borderId="48" xfId="0" applyNumberFormat="1" applyFont="1" applyFill="1" applyBorder="1" applyAlignment="1" applyProtection="1">
      <alignment horizontal="center"/>
      <protection locked="0"/>
    </xf>
    <xf numFmtId="1" fontId="10" fillId="10" borderId="37" xfId="0" applyNumberFormat="1" applyFont="1" applyFill="1" applyBorder="1" applyAlignment="1" applyProtection="1">
      <alignment horizontal="center"/>
      <protection locked="0"/>
    </xf>
    <xf numFmtId="1" fontId="10" fillId="10" borderId="37" xfId="0" applyNumberFormat="1" applyFont="1" applyFill="1" applyBorder="1" applyAlignment="1" applyProtection="1">
      <alignment horizontal="center"/>
      <protection hidden="1"/>
    </xf>
    <xf numFmtId="1" fontId="10" fillId="10" borderId="38" xfId="0" applyNumberFormat="1" applyFont="1" applyFill="1" applyBorder="1" applyAlignment="1" applyProtection="1">
      <alignment horizontal="center"/>
      <protection hidden="1"/>
    </xf>
    <xf numFmtId="1" fontId="10" fillId="10" borderId="47" xfId="0" applyNumberFormat="1" applyFont="1" applyFill="1" applyBorder="1" applyAlignment="1" applyProtection="1">
      <alignment horizontal="center"/>
      <protection hidden="1"/>
    </xf>
    <xf numFmtId="1" fontId="10" fillId="11" borderId="32" xfId="0" applyNumberFormat="1" applyFont="1" applyFill="1" applyBorder="1" applyAlignment="1" applyProtection="1">
      <alignment horizontal="center"/>
      <protection locked="0"/>
    </xf>
    <xf numFmtId="1" fontId="10" fillId="11" borderId="49" xfId="0" applyNumberFormat="1" applyFont="1" applyFill="1" applyBorder="1" applyAlignment="1" applyProtection="1">
      <alignment horizontal="center"/>
      <protection locked="0"/>
    </xf>
    <xf numFmtId="1" fontId="10" fillId="11" borderId="49" xfId="0" applyNumberFormat="1" applyFont="1" applyFill="1" applyBorder="1" applyAlignment="1" applyProtection="1">
      <alignment horizontal="center"/>
      <protection hidden="1"/>
    </xf>
    <xf numFmtId="1" fontId="10" fillId="11" borderId="33" xfId="0" applyNumberFormat="1" applyFont="1" applyFill="1" applyBorder="1" applyAlignment="1" applyProtection="1">
      <alignment horizontal="center"/>
      <protection hidden="1"/>
    </xf>
    <xf numFmtId="1" fontId="10" fillId="11" borderId="50" xfId="0" applyNumberFormat="1" applyFont="1" applyFill="1" applyBorder="1" applyAlignment="1" applyProtection="1">
      <alignment horizontal="center"/>
      <protection hidden="1"/>
    </xf>
    <xf numFmtId="0" fontId="37" fillId="7" borderId="51" xfId="5" applyFont="1" applyFill="1" applyBorder="1" applyAlignment="1">
      <alignment horizontal="left" vertical="center" wrapText="1"/>
    </xf>
    <xf numFmtId="0" fontId="45" fillId="3" borderId="0" xfId="0" applyFont="1" applyFill="1"/>
    <xf numFmtId="0" fontId="2" fillId="3" borderId="30" xfId="0" applyFont="1" applyFill="1" applyBorder="1" applyAlignment="1">
      <alignment horizontal="left"/>
    </xf>
    <xf numFmtId="0" fontId="0" fillId="3" borderId="52" xfId="0" applyFill="1" applyBorder="1" applyAlignment="1">
      <alignment horizontal="left"/>
    </xf>
    <xf numFmtId="0" fontId="0" fillId="3" borderId="53" xfId="0" applyFill="1" applyBorder="1" applyAlignment="1">
      <alignment horizontal="left"/>
    </xf>
    <xf numFmtId="0" fontId="0" fillId="3" borderId="54" xfId="0" applyFill="1" applyBorder="1" applyAlignment="1">
      <alignment horizontal="left"/>
    </xf>
    <xf numFmtId="0" fontId="2" fillId="3" borderId="0" xfId="0" applyFont="1" applyFill="1"/>
    <xf numFmtId="0" fontId="46" fillId="3" borderId="0" xfId="0" applyFont="1" applyFill="1"/>
    <xf numFmtId="0" fontId="47" fillId="3" borderId="30" xfId="1" applyFont="1" applyFill="1" applyBorder="1" applyAlignment="1" applyProtection="1">
      <alignment horizontal="left"/>
    </xf>
    <xf numFmtId="0" fontId="48" fillId="3" borderId="0" xfId="0" applyFont="1" applyFill="1" applyAlignment="1">
      <alignment horizontal="justify" vertical="justify" wrapText="1"/>
    </xf>
    <xf numFmtId="0" fontId="48" fillId="3" borderId="55" xfId="0" applyFont="1" applyFill="1" applyBorder="1" applyAlignment="1">
      <alignment horizontal="justify" vertical="justify" wrapText="1"/>
    </xf>
    <xf numFmtId="0" fontId="48" fillId="3" borderId="56" xfId="0" applyFont="1" applyFill="1" applyBorder="1" applyAlignment="1">
      <alignment horizontal="justify" vertical="justify" wrapText="1"/>
    </xf>
    <xf numFmtId="0" fontId="0" fillId="3" borderId="0" xfId="0" applyFill="1" applyAlignment="1">
      <alignment horizontal="left"/>
    </xf>
    <xf numFmtId="0" fontId="0" fillId="3" borderId="31" xfId="0" applyFill="1" applyBorder="1" applyAlignment="1">
      <alignment horizontal="left"/>
    </xf>
    <xf numFmtId="49" fontId="2" fillId="3" borderId="0" xfId="0" applyNumberFormat="1" applyFont="1" applyFill="1" applyAlignment="1">
      <alignment horizontal="left" vertical="top"/>
    </xf>
    <xf numFmtId="0" fontId="2" fillId="3" borderId="30" xfId="0" applyFont="1" applyFill="1" applyBorder="1" applyAlignment="1">
      <alignment horizontal="center"/>
    </xf>
    <xf numFmtId="0" fontId="2" fillId="3" borderId="30" xfId="0" applyFont="1" applyFill="1" applyBorder="1" applyAlignment="1">
      <alignment horizontal="left" vertical="top" wrapText="1"/>
    </xf>
    <xf numFmtId="0" fontId="12" fillId="3" borderId="0" xfId="1" applyFill="1" applyAlignment="1" applyProtection="1"/>
    <xf numFmtId="0" fontId="22" fillId="11" borderId="25" xfId="0" applyFont="1" applyFill="1" applyBorder="1" applyAlignment="1" applyProtection="1">
      <alignment horizontal="left" vertical="center" wrapText="1"/>
      <protection hidden="1"/>
    </xf>
    <xf numFmtId="0" fontId="37" fillId="13" borderId="0" xfId="5" applyFont="1" applyFill="1" applyAlignment="1">
      <alignment horizontal="center" vertical="center" wrapText="1"/>
    </xf>
    <xf numFmtId="0" fontId="37" fillId="13" borderId="0" xfId="5" applyFont="1" applyFill="1" applyAlignment="1">
      <alignment horizontal="center" vertical="center"/>
    </xf>
    <xf numFmtId="0" fontId="2" fillId="13" borderId="0" xfId="5" applyFill="1" applyAlignment="1">
      <alignment horizontal="center" vertical="center"/>
    </xf>
    <xf numFmtId="0" fontId="37" fillId="13" borderId="0" xfId="5" applyFont="1" applyFill="1" applyAlignment="1">
      <alignment vertical="center"/>
    </xf>
    <xf numFmtId="0" fontId="37" fillId="13" borderId="0" xfId="5" applyFont="1" applyFill="1"/>
    <xf numFmtId="1" fontId="2" fillId="13" borderId="0" xfId="5" applyNumberFormat="1" applyFill="1" applyAlignment="1">
      <alignment horizontal="center" vertical="center"/>
    </xf>
    <xf numFmtId="0" fontId="2" fillId="13" borderId="0" xfId="5" applyFill="1"/>
    <xf numFmtId="1" fontId="10" fillId="10" borderId="2" xfId="0" applyNumberFormat="1" applyFont="1" applyFill="1" applyBorder="1" applyAlignment="1">
      <alignment horizontal="center"/>
    </xf>
    <xf numFmtId="1" fontId="10" fillId="11" borderId="32" xfId="0" applyNumberFormat="1" applyFont="1" applyFill="1" applyBorder="1" applyAlignment="1">
      <alignment horizontal="center"/>
    </xf>
    <xf numFmtId="1" fontId="10" fillId="11" borderId="44" xfId="0" applyNumberFormat="1" applyFont="1" applyFill="1" applyBorder="1" applyAlignment="1">
      <alignment horizontal="center"/>
    </xf>
    <xf numFmtId="1" fontId="10" fillId="10" borderId="45" xfId="0" applyNumberFormat="1" applyFont="1" applyFill="1" applyBorder="1" applyAlignment="1">
      <alignment horizontal="center"/>
    </xf>
    <xf numFmtId="1" fontId="10" fillId="11" borderId="47" xfId="0" applyNumberFormat="1" applyFont="1" applyFill="1" applyBorder="1" applyAlignment="1">
      <alignment horizontal="center"/>
    </xf>
    <xf numFmtId="1" fontId="10" fillId="10" borderId="47" xfId="0" applyNumberFormat="1" applyFont="1" applyFill="1" applyBorder="1" applyAlignment="1">
      <alignment horizontal="center"/>
    </xf>
    <xf numFmtId="1" fontId="10" fillId="11" borderId="50" xfId="0" applyNumberFormat="1" applyFont="1" applyFill="1" applyBorder="1" applyAlignment="1">
      <alignment horizontal="center"/>
    </xf>
    <xf numFmtId="1" fontId="10" fillId="11" borderId="33" xfId="0" applyNumberFormat="1" applyFont="1" applyFill="1" applyBorder="1" applyAlignment="1">
      <alignment horizontal="center"/>
    </xf>
    <xf numFmtId="0" fontId="48" fillId="3" borderId="97" xfId="0" applyFont="1" applyFill="1" applyBorder="1" applyAlignment="1">
      <alignment horizontal="justify" vertical="justify" wrapText="1"/>
    </xf>
    <xf numFmtId="0" fontId="48" fillId="3" borderId="98" xfId="0" applyFont="1" applyFill="1" applyBorder="1" applyAlignment="1">
      <alignment horizontal="justify" vertical="justify" wrapText="1"/>
    </xf>
    <xf numFmtId="0" fontId="8" fillId="14" borderId="99" xfId="0" applyFont="1" applyFill="1" applyBorder="1" applyAlignment="1">
      <alignment vertical="center"/>
    </xf>
    <xf numFmtId="0" fontId="50" fillId="14" borderId="100" xfId="0" applyFont="1" applyFill="1" applyBorder="1" applyAlignment="1">
      <alignment horizontal="justify" vertical="justify" wrapText="1"/>
    </xf>
    <xf numFmtId="0" fontId="1" fillId="0" borderId="0" xfId="5" applyFont="1"/>
    <xf numFmtId="0" fontId="26" fillId="7" borderId="103" xfId="0" applyFont="1" applyFill="1" applyBorder="1" applyAlignment="1">
      <alignment vertical="center"/>
    </xf>
    <xf numFmtId="1" fontId="20" fillId="10" borderId="65" xfId="0" applyNumberFormat="1" applyFont="1" applyFill="1" applyBorder="1" applyAlignment="1">
      <alignment horizontal="center"/>
    </xf>
    <xf numFmtId="0" fontId="2" fillId="10" borderId="3" xfId="0" applyFont="1" applyFill="1" applyBorder="1" applyAlignment="1" applyProtection="1">
      <alignment horizontal="center"/>
      <protection hidden="1"/>
    </xf>
    <xf numFmtId="0" fontId="1" fillId="12" borderId="105" xfId="5" applyFont="1" applyFill="1" applyBorder="1" applyAlignment="1" applyProtection="1">
      <alignment horizontal="left"/>
      <protection locked="0"/>
    </xf>
    <xf numFmtId="0" fontId="1" fillId="12" borderId="106" xfId="5" applyFont="1" applyFill="1" applyBorder="1" applyAlignment="1" applyProtection="1">
      <alignment horizontal="left"/>
      <protection locked="0"/>
    </xf>
    <xf numFmtId="0" fontId="1" fillId="14" borderId="95" xfId="5" applyFont="1" applyFill="1" applyBorder="1"/>
    <xf numFmtId="1" fontId="20" fillId="10" borderId="52" xfId="0" applyNumberFormat="1" applyFont="1" applyFill="1" applyBorder="1" applyAlignment="1">
      <alignment horizontal="center"/>
    </xf>
    <xf numFmtId="1" fontId="20" fillId="10" borderId="54" xfId="0" applyNumberFormat="1" applyFont="1" applyFill="1" applyBorder="1" applyAlignment="1">
      <alignment horizontal="center"/>
    </xf>
    <xf numFmtId="0" fontId="1" fillId="10" borderId="30" xfId="0" applyFont="1" applyFill="1" applyBorder="1" applyAlignment="1" applyProtection="1">
      <alignment horizontal="center"/>
      <protection hidden="1"/>
    </xf>
    <xf numFmtId="1" fontId="20" fillId="10" borderId="31" xfId="0" applyNumberFormat="1" applyFont="1" applyFill="1" applyBorder="1" applyAlignment="1">
      <alignment horizontal="center"/>
    </xf>
    <xf numFmtId="1" fontId="10" fillId="11" borderId="109" xfId="0" applyNumberFormat="1" applyFont="1" applyFill="1" applyBorder="1" applyAlignment="1" applyProtection="1">
      <alignment horizontal="center"/>
      <protection locked="0"/>
    </xf>
    <xf numFmtId="1" fontId="10" fillId="11" borderId="105" xfId="0" applyNumberFormat="1" applyFont="1" applyFill="1" applyBorder="1" applyAlignment="1" applyProtection="1">
      <alignment horizontal="center"/>
      <protection locked="0"/>
    </xf>
    <xf numFmtId="1" fontId="10" fillId="11" borderId="105" xfId="0" applyNumberFormat="1" applyFont="1" applyFill="1" applyBorder="1" applyAlignment="1" applyProtection="1">
      <alignment horizontal="center"/>
      <protection hidden="1"/>
    </xf>
    <xf numFmtId="1" fontId="10" fillId="11" borderId="110" xfId="0" applyNumberFormat="1" applyFont="1" applyFill="1" applyBorder="1" applyAlignment="1" applyProtection="1">
      <alignment horizontal="center"/>
      <protection hidden="1"/>
    </xf>
    <xf numFmtId="0" fontId="2" fillId="10" borderId="111" xfId="0" applyFont="1" applyFill="1" applyBorder="1" applyAlignment="1" applyProtection="1">
      <alignment horizontal="center"/>
      <protection hidden="1"/>
    </xf>
    <xf numFmtId="0" fontId="1" fillId="10" borderId="112" xfId="0" applyFont="1" applyFill="1" applyBorder="1" applyAlignment="1" applyProtection="1">
      <alignment horizontal="center"/>
      <protection hidden="1"/>
    </xf>
    <xf numFmtId="0" fontId="1" fillId="10" borderId="46" xfId="0" applyFont="1" applyFill="1" applyBorder="1" applyAlignment="1" applyProtection="1">
      <protection hidden="1"/>
    </xf>
    <xf numFmtId="1" fontId="20" fillId="10" borderId="31" xfId="0" applyNumberFormat="1" applyFont="1" applyFill="1" applyBorder="1" applyAlignment="1" applyProtection="1">
      <alignment horizontal="center"/>
      <protection hidden="1"/>
    </xf>
    <xf numFmtId="1" fontId="20" fillId="14" borderId="3" xfId="0" applyNumberFormat="1" applyFont="1" applyFill="1" applyBorder="1" applyAlignment="1" applyProtection="1">
      <alignment horizontal="center"/>
      <protection locked="0"/>
    </xf>
    <xf numFmtId="1" fontId="20" fillId="14" borderId="3" xfId="0" applyNumberFormat="1" applyFont="1" applyFill="1" applyBorder="1" applyAlignment="1" applyProtection="1">
      <alignment horizontal="center"/>
      <protection hidden="1"/>
    </xf>
    <xf numFmtId="1" fontId="20" fillId="10" borderId="65" xfId="0" applyNumberFormat="1" applyFont="1" applyFill="1" applyBorder="1" applyAlignment="1" applyProtection="1">
      <alignment horizontal="center"/>
      <protection hidden="1"/>
    </xf>
    <xf numFmtId="0" fontId="20" fillId="14" borderId="3" xfId="0" applyFont="1" applyFill="1" applyBorder="1" applyAlignment="1" applyProtection="1">
      <alignment horizontal="center"/>
      <protection locked="0"/>
    </xf>
    <xf numFmtId="0" fontId="1" fillId="12" borderId="115" xfId="5" applyFont="1" applyFill="1" applyBorder="1" applyAlignment="1" applyProtection="1">
      <alignment horizontal="left"/>
      <protection locked="0"/>
    </xf>
    <xf numFmtId="0" fontId="1" fillId="0" borderId="111" xfId="5" applyFont="1" applyBorder="1" applyAlignment="1">
      <alignment wrapText="1"/>
    </xf>
    <xf numFmtId="0" fontId="2" fillId="3" borderId="0" xfId="0" applyFont="1" applyFill="1" applyAlignment="1">
      <alignment horizontal="left" vertical="top" wrapText="1"/>
    </xf>
    <xf numFmtId="0" fontId="2" fillId="3" borderId="31" xfId="0" applyFont="1" applyFill="1" applyBorder="1" applyAlignment="1">
      <alignment horizontal="left" vertical="top" wrapText="1"/>
    </xf>
    <xf numFmtId="0" fontId="48" fillId="3" borderId="58" xfId="0" applyFont="1" applyFill="1" applyBorder="1" applyAlignment="1">
      <alignment horizontal="justify" vertical="justify" wrapText="1"/>
    </xf>
    <xf numFmtId="0" fontId="48" fillId="3" borderId="59" xfId="0" applyFont="1" applyFill="1" applyBorder="1" applyAlignment="1">
      <alignment horizontal="justify" vertical="justify" wrapText="1"/>
    </xf>
    <xf numFmtId="0" fontId="48" fillId="3" borderId="60" xfId="0" applyFont="1" applyFill="1" applyBorder="1" applyAlignment="1">
      <alignment horizontal="justify" vertical="justify" wrapText="1"/>
    </xf>
    <xf numFmtId="0" fontId="8" fillId="3" borderId="0" xfId="0" applyFont="1" applyFill="1" applyAlignment="1">
      <alignment horizontal="left"/>
    </xf>
    <xf numFmtId="0" fontId="41" fillId="3" borderId="30" xfId="0" applyFont="1" applyFill="1" applyBorder="1" applyAlignment="1">
      <alignment horizontal="center" wrapText="1"/>
    </xf>
    <xf numFmtId="0" fontId="41" fillId="3" borderId="0" xfId="0" applyFont="1" applyFill="1" applyAlignment="1">
      <alignment horizontal="center" wrapText="1"/>
    </xf>
    <xf numFmtId="0" fontId="41" fillId="3" borderId="31" xfId="0" applyFont="1" applyFill="1" applyBorder="1" applyAlignment="1">
      <alignment horizontal="center" wrapText="1"/>
    </xf>
    <xf numFmtId="0" fontId="45" fillId="3" borderId="0" xfId="0" applyFont="1" applyFill="1" applyAlignment="1">
      <alignment horizontal="left"/>
    </xf>
    <xf numFmtId="0" fontId="45" fillId="3" borderId="31" xfId="0" applyFont="1" applyFill="1" applyBorder="1" applyAlignment="1">
      <alignment horizontal="left"/>
    </xf>
    <xf numFmtId="0" fontId="2" fillId="3" borderId="30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31" xfId="0" applyFont="1" applyFill="1" applyBorder="1" applyAlignment="1">
      <alignment horizontal="left"/>
    </xf>
    <xf numFmtId="0" fontId="39" fillId="3" borderId="0" xfId="0" applyFont="1" applyFill="1" applyAlignment="1">
      <alignment horizontal="center" vertical="center"/>
    </xf>
    <xf numFmtId="0" fontId="2" fillId="12" borderId="0" xfId="0" applyFont="1" applyFill="1" applyAlignment="1">
      <alignment horizontal="center" vertical="center"/>
    </xf>
    <xf numFmtId="0" fontId="17" fillId="12" borderId="0" xfId="0" applyFont="1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0" fillId="3" borderId="31" xfId="0" applyFill="1" applyBorder="1" applyAlignment="1">
      <alignment horizontal="left" vertical="center"/>
    </xf>
    <xf numFmtId="0" fontId="2" fillId="3" borderId="0" xfId="0" applyFont="1" applyFill="1" applyAlignment="1">
      <alignment horizontal="justify" vertical="top" wrapText="1"/>
    </xf>
    <xf numFmtId="0" fontId="0" fillId="3" borderId="0" xfId="0" applyFill="1" applyAlignment="1">
      <alignment horizontal="justify" vertical="top" wrapText="1"/>
    </xf>
    <xf numFmtId="0" fontId="0" fillId="3" borderId="31" xfId="0" applyFill="1" applyBorder="1" applyAlignment="1">
      <alignment horizontal="justify" vertical="top" wrapText="1"/>
    </xf>
    <xf numFmtId="0" fontId="40" fillId="3" borderId="40" xfId="1" applyFont="1" applyFill="1" applyBorder="1" applyAlignment="1" applyProtection="1">
      <alignment horizontal="center"/>
    </xf>
    <xf numFmtId="0" fontId="40" fillId="3" borderId="57" xfId="1" applyFont="1" applyFill="1" applyBorder="1" applyAlignment="1" applyProtection="1">
      <alignment horizontal="center"/>
    </xf>
    <xf numFmtId="0" fontId="40" fillId="3" borderId="61" xfId="1" applyFont="1" applyFill="1" applyBorder="1" applyAlignment="1" applyProtection="1">
      <alignment horizontal="center"/>
    </xf>
    <xf numFmtId="0" fontId="43" fillId="3" borderId="30" xfId="1" applyFont="1" applyFill="1" applyBorder="1" applyAlignment="1" applyProtection="1">
      <alignment horizontal="left" vertical="center"/>
    </xf>
    <xf numFmtId="0" fontId="43" fillId="3" borderId="0" xfId="1" applyFont="1" applyFill="1" applyAlignment="1" applyProtection="1">
      <alignment horizontal="left" vertical="center"/>
    </xf>
    <xf numFmtId="0" fontId="43" fillId="3" borderId="31" xfId="1" applyFont="1" applyFill="1" applyBorder="1" applyAlignment="1" applyProtection="1">
      <alignment horizontal="left" vertical="center"/>
    </xf>
    <xf numFmtId="0" fontId="2" fillId="3" borderId="0" xfId="0" applyFont="1" applyFill="1" applyAlignment="1">
      <alignment horizontal="left" vertical="center" wrapText="1"/>
    </xf>
    <xf numFmtId="0" fontId="2" fillId="3" borderId="31" xfId="0" applyFont="1" applyFill="1" applyBorder="1" applyAlignment="1">
      <alignment horizontal="left" vertical="center" wrapText="1"/>
    </xf>
    <xf numFmtId="0" fontId="2" fillId="3" borderId="30" xfId="0" applyFont="1" applyFill="1" applyBorder="1" applyAlignment="1">
      <alignment horizontal="left" vertical="center" wrapText="1"/>
    </xf>
    <xf numFmtId="0" fontId="2" fillId="3" borderId="31" xfId="0" applyFont="1" applyFill="1" applyBorder="1" applyAlignment="1">
      <alignment horizontal="justify" vertical="top" wrapText="1"/>
    </xf>
    <xf numFmtId="0" fontId="17" fillId="3" borderId="0" xfId="0" applyFont="1" applyFill="1" applyAlignment="1">
      <alignment horizontal="left" vertical="center" wrapText="1"/>
    </xf>
    <xf numFmtId="0" fontId="17" fillId="3" borderId="31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justify" wrapText="1"/>
    </xf>
    <xf numFmtId="0" fontId="2" fillId="3" borderId="31" xfId="0" applyFont="1" applyFill="1" applyBorder="1" applyAlignment="1">
      <alignment horizontal="justify" wrapText="1"/>
    </xf>
    <xf numFmtId="0" fontId="0" fillId="3" borderId="0" xfId="0" applyFill="1" applyAlignment="1">
      <alignment horizontal="left"/>
    </xf>
    <xf numFmtId="0" fontId="0" fillId="3" borderId="2" xfId="0" applyFill="1" applyBorder="1" applyProtection="1">
      <protection locked="0"/>
    </xf>
    <xf numFmtId="0" fontId="32" fillId="3" borderId="0" xfId="0" applyFont="1" applyFill="1" applyAlignment="1" applyProtection="1">
      <alignment horizontal="right"/>
      <protection hidden="1"/>
    </xf>
    <xf numFmtId="0" fontId="0" fillId="3" borderId="2" xfId="0" applyFill="1" applyBorder="1" applyProtection="1">
      <protection hidden="1"/>
    </xf>
    <xf numFmtId="0" fontId="2" fillId="3" borderId="0" xfId="0" applyFont="1" applyFill="1" applyAlignment="1" applyProtection="1">
      <alignment wrapText="1"/>
      <protection hidden="1"/>
    </xf>
    <xf numFmtId="0" fontId="0" fillId="0" borderId="0" xfId="0" applyAlignment="1" applyProtection="1">
      <alignment wrapText="1"/>
      <protection hidden="1"/>
    </xf>
    <xf numFmtId="0" fontId="4" fillId="0" borderId="0" xfId="0" applyFont="1" applyAlignment="1" applyProtection="1">
      <alignment horizontal="center"/>
      <protection hidden="1"/>
    </xf>
    <xf numFmtId="0" fontId="6" fillId="0" borderId="0" xfId="0" applyFont="1" applyAlignment="1" applyProtection="1">
      <alignment horizontal="center"/>
      <protection hidden="1"/>
    </xf>
    <xf numFmtId="0" fontId="3" fillId="4" borderId="62" xfId="0" applyFont="1" applyFill="1" applyBorder="1" applyAlignment="1" applyProtection="1">
      <alignment horizontal="center" vertical="center"/>
      <protection locked="0"/>
    </xf>
    <xf numFmtId="0" fontId="3" fillId="4" borderId="63" xfId="0" applyFont="1" applyFill="1" applyBorder="1" applyAlignment="1" applyProtection="1">
      <alignment horizontal="center" vertical="center"/>
      <protection locked="0"/>
    </xf>
    <xf numFmtId="0" fontId="3" fillId="4" borderId="64" xfId="0" applyFont="1" applyFill="1" applyBorder="1" applyAlignment="1" applyProtection="1">
      <alignment horizontal="center" vertical="center"/>
      <protection locked="0"/>
    </xf>
    <xf numFmtId="0" fontId="38" fillId="3" borderId="0" xfId="1" applyFont="1" applyFill="1" applyAlignment="1" applyProtection="1">
      <alignment horizontal="center"/>
      <protection hidden="1"/>
    </xf>
    <xf numFmtId="1" fontId="20" fillId="10" borderId="67" xfId="0" applyNumberFormat="1" applyFont="1" applyFill="1" applyBorder="1" applyAlignment="1">
      <alignment horizontal="center"/>
    </xf>
    <xf numFmtId="1" fontId="20" fillId="10" borderId="68" xfId="0" applyNumberFormat="1" applyFont="1" applyFill="1" applyBorder="1" applyAlignment="1">
      <alignment horizontal="center"/>
    </xf>
    <xf numFmtId="0" fontId="1" fillId="0" borderId="46" xfId="5" applyFont="1" applyBorder="1" applyAlignment="1">
      <alignment wrapText="1"/>
    </xf>
    <xf numFmtId="0" fontId="0" fillId="0" borderId="46" xfId="0" applyBorder="1" applyAlignment="1">
      <alignment wrapText="1"/>
    </xf>
    <xf numFmtId="0" fontId="0" fillId="0" borderId="112" xfId="0" applyBorder="1" applyAlignment="1">
      <alignment wrapText="1"/>
    </xf>
    <xf numFmtId="3" fontId="1" fillId="15" borderId="81" xfId="5" applyNumberFormat="1" applyFont="1" applyFill="1" applyBorder="1" applyAlignment="1">
      <alignment horizontal="left" wrapText="1"/>
    </xf>
    <xf numFmtId="3" fontId="0" fillId="15" borderId="101" xfId="0" applyNumberFormat="1" applyFill="1" applyBorder="1" applyAlignment="1">
      <alignment horizontal="left" wrapText="1"/>
    </xf>
    <xf numFmtId="3" fontId="0" fillId="15" borderId="102" xfId="0" applyNumberFormat="1" applyFill="1" applyBorder="1" applyAlignment="1">
      <alignment horizontal="left" wrapText="1"/>
    </xf>
    <xf numFmtId="1" fontId="10" fillId="11" borderId="69" xfId="0" applyNumberFormat="1" applyFont="1" applyFill="1" applyBorder="1" applyAlignment="1">
      <alignment horizontal="center"/>
    </xf>
    <xf numFmtId="1" fontId="10" fillId="11" borderId="70" xfId="0" applyNumberFormat="1" applyFont="1" applyFill="1" applyBorder="1" applyAlignment="1">
      <alignment horizontal="center"/>
    </xf>
    <xf numFmtId="1" fontId="10" fillId="11" borderId="62" xfId="0" applyNumberFormat="1" applyFont="1" applyFill="1" applyBorder="1" applyAlignment="1">
      <alignment horizontal="center"/>
    </xf>
    <xf numFmtId="1" fontId="10" fillId="11" borderId="64" xfId="0" applyNumberFormat="1" applyFont="1" applyFill="1" applyBorder="1" applyAlignment="1">
      <alignment horizontal="center"/>
    </xf>
    <xf numFmtId="1" fontId="10" fillId="10" borderId="27" xfId="0" applyNumberFormat="1" applyFont="1" applyFill="1" applyBorder="1" applyAlignment="1">
      <alignment horizontal="center"/>
    </xf>
    <xf numFmtId="1" fontId="10" fillId="10" borderId="71" xfId="0" applyNumberFormat="1" applyFont="1" applyFill="1" applyBorder="1" applyAlignment="1">
      <alignment horizontal="center"/>
    </xf>
    <xf numFmtId="1" fontId="10" fillId="11" borderId="27" xfId="0" applyNumberFormat="1" applyFont="1" applyFill="1" applyBorder="1" applyAlignment="1">
      <alignment horizontal="center"/>
    </xf>
    <xf numFmtId="1" fontId="10" fillId="11" borderId="71" xfId="0" applyNumberFormat="1" applyFont="1" applyFill="1" applyBorder="1" applyAlignment="1">
      <alignment horizontal="center"/>
    </xf>
    <xf numFmtId="1" fontId="10" fillId="10" borderId="22" xfId="0" applyNumberFormat="1" applyFont="1" applyFill="1" applyBorder="1" applyAlignment="1">
      <alignment horizontal="center"/>
    </xf>
    <xf numFmtId="1" fontId="10" fillId="10" borderId="66" xfId="0" applyNumberFormat="1" applyFont="1" applyFill="1" applyBorder="1" applyAlignment="1">
      <alignment horizontal="center"/>
    </xf>
    <xf numFmtId="0" fontId="44" fillId="7" borderId="34" xfId="1" applyFont="1" applyFill="1" applyBorder="1" applyAlignment="1" applyProtection="1">
      <alignment horizontal="center" vertical="center"/>
    </xf>
    <xf numFmtId="0" fontId="44" fillId="7" borderId="36" xfId="1" applyFont="1" applyFill="1" applyBorder="1" applyAlignment="1" applyProtection="1">
      <alignment horizontal="center" vertical="center"/>
    </xf>
    <xf numFmtId="1" fontId="20" fillId="10" borderId="39" xfId="0" applyNumberFormat="1" applyFont="1" applyFill="1" applyBorder="1" applyAlignment="1">
      <alignment horizontal="center"/>
    </xf>
    <xf numFmtId="1" fontId="20" fillId="10" borderId="65" xfId="0" applyNumberFormat="1" applyFont="1" applyFill="1" applyBorder="1" applyAlignment="1">
      <alignment horizontal="center"/>
    </xf>
    <xf numFmtId="0" fontId="36" fillId="7" borderId="72" xfId="5" applyFont="1" applyFill="1" applyBorder="1" applyAlignment="1">
      <alignment horizontal="center" vertical="center"/>
    </xf>
    <xf numFmtId="0" fontId="36" fillId="7" borderId="15" xfId="5" applyFont="1" applyFill="1" applyBorder="1" applyAlignment="1">
      <alignment horizontal="center" vertical="center"/>
    </xf>
    <xf numFmtId="1" fontId="10" fillId="11" borderId="73" xfId="0" applyNumberFormat="1" applyFont="1" applyFill="1" applyBorder="1" applyAlignment="1">
      <alignment horizontal="center"/>
    </xf>
    <xf numFmtId="1" fontId="10" fillId="11" borderId="43" xfId="0" applyNumberFormat="1" applyFont="1" applyFill="1" applyBorder="1" applyAlignment="1">
      <alignment horizontal="center"/>
    </xf>
    <xf numFmtId="1" fontId="20" fillId="10" borderId="114" xfId="0" applyNumberFormat="1" applyFont="1" applyFill="1" applyBorder="1" applyAlignment="1">
      <alignment horizontal="center"/>
    </xf>
    <xf numFmtId="0" fontId="28" fillId="13" borderId="0" xfId="0" applyFont="1" applyFill="1" applyBorder="1" applyAlignment="1">
      <alignment horizontal="center" vertical="center" wrapText="1"/>
    </xf>
    <xf numFmtId="0" fontId="26" fillId="13" borderId="0" xfId="0" applyFont="1" applyFill="1" applyBorder="1" applyAlignment="1">
      <alignment horizontal="left" vertical="center" wrapText="1"/>
    </xf>
    <xf numFmtId="0" fontId="49" fillId="13" borderId="0" xfId="0" applyFont="1" applyFill="1" applyBorder="1" applyAlignment="1">
      <alignment horizontal="left" vertical="center"/>
    </xf>
    <xf numFmtId="0" fontId="28" fillId="7" borderId="8" xfId="0" applyFont="1" applyFill="1" applyBorder="1" applyAlignment="1">
      <alignment horizontal="center" vertical="center"/>
    </xf>
    <xf numFmtId="0" fontId="28" fillId="7" borderId="9" xfId="0" applyFont="1" applyFill="1" applyBorder="1" applyAlignment="1">
      <alignment horizontal="center" vertical="center"/>
    </xf>
    <xf numFmtId="0" fontId="28" fillId="7" borderId="78" xfId="0" applyFont="1" applyFill="1" applyBorder="1" applyAlignment="1">
      <alignment horizontal="center" vertical="center"/>
    </xf>
    <xf numFmtId="0" fontId="28" fillId="7" borderId="79" xfId="0" applyFont="1" applyFill="1" applyBorder="1" applyAlignment="1">
      <alignment horizontal="center" vertical="center"/>
    </xf>
    <xf numFmtId="0" fontId="28" fillId="7" borderId="80" xfId="0" applyFont="1" applyFill="1" applyBorder="1" applyAlignment="1">
      <alignment horizontal="center" vertical="center"/>
    </xf>
    <xf numFmtId="170" fontId="28" fillId="13" borderId="0" xfId="0" applyNumberFormat="1" applyFont="1" applyFill="1" applyBorder="1" applyAlignment="1">
      <alignment horizontal="center" vertical="center" wrapText="1"/>
    </xf>
    <xf numFmtId="0" fontId="3" fillId="0" borderId="0" xfId="5" applyFont="1" applyAlignment="1">
      <alignment horizontal="center"/>
    </xf>
    <xf numFmtId="0" fontId="19" fillId="12" borderId="0" xfId="5" applyFont="1" applyFill="1" applyAlignment="1">
      <alignment horizontal="center"/>
    </xf>
    <xf numFmtId="0" fontId="2" fillId="12" borderId="74" xfId="5" applyFill="1" applyBorder="1" applyAlignment="1" applyProtection="1">
      <alignment horizontal="left"/>
      <protection locked="0"/>
    </xf>
    <xf numFmtId="0" fontId="2" fillId="12" borderId="75" xfId="5" applyFill="1" applyBorder="1" applyAlignment="1" applyProtection="1">
      <alignment horizontal="left"/>
      <protection locked="0"/>
    </xf>
    <xf numFmtId="0" fontId="1" fillId="12" borderId="76" xfId="5" applyFont="1" applyFill="1" applyBorder="1" applyAlignment="1" applyProtection="1">
      <alignment horizontal="left"/>
      <protection locked="0"/>
    </xf>
    <xf numFmtId="0" fontId="2" fillId="12" borderId="76" xfId="5" applyFill="1" applyBorder="1" applyAlignment="1" applyProtection="1">
      <alignment horizontal="left"/>
      <protection locked="0"/>
    </xf>
    <xf numFmtId="0" fontId="2" fillId="12" borderId="77" xfId="5" applyFill="1" applyBorder="1" applyAlignment="1" applyProtection="1">
      <alignment horizontal="left"/>
      <protection locked="0"/>
    </xf>
    <xf numFmtId="0" fontId="42" fillId="0" borderId="99" xfId="5" applyFont="1" applyBorder="1" applyAlignment="1">
      <alignment horizontal="center" vertical="center"/>
    </xf>
    <xf numFmtId="0" fontId="42" fillId="0" borderId="104" xfId="5" applyFont="1" applyBorder="1" applyAlignment="1">
      <alignment horizontal="center" vertical="center"/>
    </xf>
    <xf numFmtId="0" fontId="42" fillId="0" borderId="100" xfId="5" applyFont="1" applyBorder="1" applyAlignment="1">
      <alignment horizontal="center" vertical="center"/>
    </xf>
    <xf numFmtId="0" fontId="1" fillId="12" borderId="76" xfId="5" applyFont="1" applyFill="1" applyBorder="1" applyAlignment="1">
      <alignment horizontal="left" wrapText="1"/>
    </xf>
    <xf numFmtId="0" fontId="2" fillId="12" borderId="76" xfId="5" applyFill="1" applyBorder="1" applyAlignment="1">
      <alignment horizontal="left" wrapText="1"/>
    </xf>
    <xf numFmtId="0" fontId="2" fillId="12" borderId="81" xfId="5" applyFill="1" applyBorder="1" applyAlignment="1">
      <alignment horizontal="left" wrapText="1"/>
    </xf>
    <xf numFmtId="0" fontId="26" fillId="13" borderId="0" xfId="0" applyFont="1" applyFill="1" applyBorder="1" applyAlignment="1">
      <alignment horizontal="left" vertical="center"/>
    </xf>
    <xf numFmtId="0" fontId="1" fillId="12" borderId="76" xfId="5" applyFont="1" applyFill="1" applyBorder="1" applyAlignment="1">
      <alignment horizontal="left"/>
    </xf>
    <xf numFmtId="0" fontId="2" fillId="12" borderId="76" xfId="5" applyFill="1" applyBorder="1" applyAlignment="1">
      <alignment horizontal="left"/>
    </xf>
    <xf numFmtId="0" fontId="2" fillId="12" borderId="77" xfId="5" applyFill="1" applyBorder="1" applyAlignment="1">
      <alignment horizontal="left"/>
    </xf>
    <xf numFmtId="0" fontId="2" fillId="5" borderId="76" xfId="5" applyFill="1" applyBorder="1" applyAlignment="1">
      <alignment horizontal="center"/>
    </xf>
    <xf numFmtId="170" fontId="2" fillId="12" borderId="76" xfId="5" applyNumberFormat="1" applyFill="1" applyBorder="1" applyAlignment="1">
      <alignment horizontal="left"/>
    </xf>
    <xf numFmtId="170" fontId="2" fillId="12" borderId="77" xfId="5" applyNumberFormat="1" applyFill="1" applyBorder="1" applyAlignment="1">
      <alignment horizontal="left"/>
    </xf>
    <xf numFmtId="0" fontId="2" fillId="0" borderId="76" xfId="5" applyBorder="1" applyAlignment="1">
      <alignment horizontal="center"/>
    </xf>
    <xf numFmtId="0" fontId="2" fillId="0" borderId="77" xfId="5" applyBorder="1" applyAlignment="1">
      <alignment horizontal="center"/>
    </xf>
    <xf numFmtId="0" fontId="28" fillId="13" borderId="0" xfId="0" applyFont="1" applyFill="1" applyAlignment="1">
      <alignment horizontal="center" vertical="center" wrapText="1"/>
    </xf>
    <xf numFmtId="0" fontId="26" fillId="13" borderId="0" xfId="0" applyFont="1" applyFill="1" applyAlignment="1">
      <alignment horizontal="left" vertical="center" wrapText="1"/>
    </xf>
    <xf numFmtId="0" fontId="21" fillId="0" borderId="82" xfId="5" applyFont="1" applyBorder="1" applyAlignment="1">
      <alignment horizontal="center" vertical="center"/>
    </xf>
    <xf numFmtId="0" fontId="21" fillId="0" borderId="32" xfId="5" applyFont="1" applyBorder="1" applyAlignment="1">
      <alignment horizontal="center" vertical="center"/>
    </xf>
    <xf numFmtId="1" fontId="26" fillId="7" borderId="78" xfId="0" applyNumberFormat="1" applyFont="1" applyFill="1" applyBorder="1" applyAlignment="1">
      <alignment horizontal="center" vertical="center"/>
    </xf>
    <xf numFmtId="0" fontId="26" fillId="7" borderId="79" xfId="0" applyFont="1" applyFill="1" applyBorder="1" applyAlignment="1">
      <alignment horizontal="center" vertical="center"/>
    </xf>
    <xf numFmtId="0" fontId="26" fillId="7" borderId="80" xfId="0" applyFont="1" applyFill="1" applyBorder="1" applyAlignment="1">
      <alignment horizontal="center" vertical="center"/>
    </xf>
    <xf numFmtId="0" fontId="28" fillId="7" borderId="4" xfId="0" applyFont="1" applyFill="1" applyBorder="1" applyAlignment="1">
      <alignment horizontal="center" vertical="center"/>
    </xf>
    <xf numFmtId="0" fontId="28" fillId="7" borderId="5" xfId="0" applyFont="1" applyFill="1" applyBorder="1" applyAlignment="1">
      <alignment horizontal="center" vertical="center"/>
    </xf>
    <xf numFmtId="0" fontId="28" fillId="7" borderId="6" xfId="0" applyFont="1" applyFill="1" applyBorder="1" applyAlignment="1">
      <alignment horizontal="center" vertical="center"/>
    </xf>
    <xf numFmtId="0" fontId="26" fillId="7" borderId="4" xfId="0" applyFont="1" applyFill="1" applyBorder="1" applyAlignment="1">
      <alignment horizontal="center" vertical="center"/>
    </xf>
    <xf numFmtId="0" fontId="26" fillId="7" borderId="5" xfId="0" applyFont="1" applyFill="1" applyBorder="1" applyAlignment="1">
      <alignment horizontal="center" vertical="center"/>
    </xf>
    <xf numFmtId="0" fontId="26" fillId="7" borderId="6" xfId="0" applyFont="1" applyFill="1" applyBorder="1" applyAlignment="1">
      <alignment horizontal="center" vertical="center"/>
    </xf>
    <xf numFmtId="0" fontId="2" fillId="0" borderId="0" xfId="5" applyAlignment="1">
      <alignment horizontal="left"/>
    </xf>
    <xf numFmtId="0" fontId="2" fillId="15" borderId="85" xfId="5" applyFill="1" applyBorder="1" applyAlignment="1" applyProtection="1">
      <alignment horizontal="center"/>
      <protection locked="0"/>
    </xf>
    <xf numFmtId="170" fontId="2" fillId="13" borderId="0" xfId="5" applyNumberFormat="1" applyFill="1" applyAlignment="1">
      <alignment horizontal="center"/>
    </xf>
    <xf numFmtId="0" fontId="37" fillId="7" borderId="51" xfId="5" applyFont="1" applyFill="1" applyBorder="1" applyAlignment="1">
      <alignment horizontal="center" vertical="center" wrapText="1"/>
    </xf>
    <xf numFmtId="0" fontId="37" fillId="13" borderId="0" xfId="5" applyFont="1" applyFill="1" applyAlignment="1">
      <alignment horizontal="center" vertical="center" wrapText="1"/>
    </xf>
    <xf numFmtId="0" fontId="37" fillId="13" borderId="0" xfId="5" applyFont="1" applyFill="1" applyAlignment="1">
      <alignment horizontal="center" vertical="center"/>
    </xf>
    <xf numFmtId="0" fontId="2" fillId="13" borderId="0" xfId="5" applyFill="1" applyAlignment="1">
      <alignment horizontal="center"/>
    </xf>
    <xf numFmtId="0" fontId="37" fillId="7" borderId="40" xfId="5" applyFont="1" applyFill="1" applyBorder="1" applyAlignment="1">
      <alignment horizontal="center" vertical="center"/>
    </xf>
    <xf numFmtId="0" fontId="25" fillId="7" borderId="57" xfId="5" applyFont="1" applyFill="1" applyBorder="1" applyAlignment="1">
      <alignment horizontal="center" vertical="center"/>
    </xf>
    <xf numFmtId="0" fontId="25" fillId="7" borderId="61" xfId="5" applyFont="1" applyFill="1" applyBorder="1" applyAlignment="1">
      <alignment horizontal="center" vertical="center"/>
    </xf>
    <xf numFmtId="2" fontId="2" fillId="11" borderId="85" xfId="5" applyNumberFormat="1" applyFill="1" applyBorder="1" applyAlignment="1">
      <alignment horizontal="center"/>
    </xf>
    <xf numFmtId="2" fontId="2" fillId="11" borderId="25" xfId="5" applyNumberFormat="1" applyFill="1" applyBorder="1" applyAlignment="1">
      <alignment horizontal="center"/>
    </xf>
    <xf numFmtId="170" fontId="2" fillId="15" borderId="25" xfId="5" applyNumberFormat="1" applyFill="1" applyBorder="1" applyAlignment="1">
      <alignment horizontal="center"/>
    </xf>
    <xf numFmtId="0" fontId="2" fillId="15" borderId="86" xfId="5" applyFill="1" applyBorder="1" applyAlignment="1">
      <alignment horizontal="center"/>
    </xf>
    <xf numFmtId="0" fontId="37" fillId="7" borderId="62" xfId="5" applyFont="1" applyFill="1" applyBorder="1" applyAlignment="1">
      <alignment horizontal="center" vertical="center" shrinkToFit="1"/>
    </xf>
    <xf numFmtId="0" fontId="37" fillId="7" borderId="63" xfId="5" applyFont="1" applyFill="1" applyBorder="1" applyAlignment="1">
      <alignment horizontal="center" vertical="center" shrinkToFit="1"/>
    </xf>
    <xf numFmtId="0" fontId="37" fillId="7" borderId="57" xfId="5" applyFont="1" applyFill="1" applyBorder="1" applyAlignment="1">
      <alignment horizontal="center" vertical="center" shrinkToFit="1"/>
    </xf>
    <xf numFmtId="0" fontId="37" fillId="7" borderId="61" xfId="5" applyFont="1" applyFill="1" applyBorder="1" applyAlignment="1">
      <alignment horizontal="center" vertical="center" shrinkToFit="1"/>
    </xf>
    <xf numFmtId="0" fontId="37" fillId="7" borderId="62" xfId="5" applyFont="1" applyFill="1" applyBorder="1" applyAlignment="1">
      <alignment horizontal="center" vertical="center" wrapText="1"/>
    </xf>
    <xf numFmtId="0" fontId="26" fillId="13" borderId="0" xfId="0" applyFont="1" applyFill="1" applyBorder="1" applyAlignment="1">
      <alignment vertical="center"/>
    </xf>
    <xf numFmtId="0" fontId="2" fillId="10" borderId="16" xfId="0" applyFont="1" applyFill="1" applyBorder="1" applyAlignment="1" applyProtection="1">
      <alignment horizontal="center"/>
      <protection hidden="1"/>
    </xf>
    <xf numFmtId="0" fontId="2" fillId="10" borderId="3" xfId="0" applyFont="1" applyFill="1" applyBorder="1" applyAlignment="1" applyProtection="1">
      <alignment horizontal="center"/>
      <protection hidden="1"/>
    </xf>
    <xf numFmtId="0" fontId="26" fillId="13" borderId="0" xfId="0" applyFont="1" applyFill="1" applyBorder="1" applyAlignment="1">
      <alignment vertical="center" wrapText="1"/>
    </xf>
    <xf numFmtId="0" fontId="28" fillId="7" borderId="4" xfId="0" applyFont="1" applyFill="1" applyBorder="1" applyAlignment="1">
      <alignment horizontal="left" vertical="center"/>
    </xf>
    <xf numFmtId="0" fontId="28" fillId="7" borderId="5" xfId="0" applyFont="1" applyFill="1" applyBorder="1" applyAlignment="1">
      <alignment horizontal="left" vertical="center"/>
    </xf>
    <xf numFmtId="0" fontId="28" fillId="7" borderId="6" xfId="0" applyFont="1" applyFill="1" applyBorder="1" applyAlignment="1">
      <alignment horizontal="left" vertical="center"/>
    </xf>
    <xf numFmtId="0" fontId="28" fillId="7" borderId="7" xfId="0" applyFont="1" applyFill="1" applyBorder="1" applyAlignment="1">
      <alignment horizontal="left" vertical="center"/>
    </xf>
    <xf numFmtId="0" fontId="28" fillId="7" borderId="8" xfId="0" applyFont="1" applyFill="1" applyBorder="1" applyAlignment="1">
      <alignment horizontal="left" vertical="center"/>
    </xf>
    <xf numFmtId="0" fontId="28" fillId="7" borderId="9" xfId="0" applyFont="1" applyFill="1" applyBorder="1" applyAlignment="1">
      <alignment horizontal="left" vertical="center"/>
    </xf>
    <xf numFmtId="0" fontId="22" fillId="11" borderId="90" xfId="0" applyFont="1" applyFill="1" applyBorder="1" applyAlignment="1" applyProtection="1">
      <alignment horizontal="left" vertical="center"/>
      <protection hidden="1"/>
    </xf>
    <xf numFmtId="0" fontId="22" fillId="11" borderId="91" xfId="0" applyFont="1" applyFill="1" applyBorder="1" applyAlignment="1" applyProtection="1">
      <alignment horizontal="left" vertical="center"/>
      <protection hidden="1"/>
    </xf>
    <xf numFmtId="0" fontId="27" fillId="3" borderId="0" xfId="0" applyFont="1" applyFill="1" applyAlignment="1">
      <alignment horizontal="center" vertical="center"/>
    </xf>
    <xf numFmtId="0" fontId="26" fillId="7" borderId="96" xfId="0" applyFont="1" applyFill="1" applyBorder="1" applyAlignment="1">
      <alignment horizontal="center" vertical="center"/>
    </xf>
    <xf numFmtId="0" fontId="26" fillId="7" borderId="41" xfId="0" applyFont="1" applyFill="1" applyBorder="1" applyAlignment="1">
      <alignment horizontal="center" vertical="center"/>
    </xf>
    <xf numFmtId="0" fontId="37" fillId="7" borderId="87" xfId="0" applyFont="1" applyFill="1" applyBorder="1" applyAlignment="1" applyProtection="1">
      <alignment horizontal="center" vertical="center" textRotation="180"/>
      <protection hidden="1"/>
    </xf>
    <xf numFmtId="0" fontId="37" fillId="7" borderId="50" xfId="0" applyFont="1" applyFill="1" applyBorder="1" applyAlignment="1" applyProtection="1">
      <alignment horizontal="center" vertical="center" textRotation="180"/>
      <protection hidden="1"/>
    </xf>
    <xf numFmtId="0" fontId="34" fillId="3" borderId="57" xfId="0" applyFont="1" applyFill="1" applyBorder="1" applyAlignment="1" applyProtection="1">
      <alignment horizontal="left" vertical="top" wrapText="1"/>
      <protection hidden="1"/>
    </xf>
    <xf numFmtId="0" fontId="34" fillId="3" borderId="61" xfId="0" applyFont="1" applyFill="1" applyBorder="1" applyAlignment="1" applyProtection="1">
      <alignment horizontal="left" vertical="top" wrapText="1"/>
      <protection hidden="1"/>
    </xf>
    <xf numFmtId="0" fontId="26" fillId="7" borderId="4" xfId="0" applyFont="1" applyFill="1" applyBorder="1" applyAlignment="1">
      <alignment horizontal="left" vertical="center"/>
    </xf>
    <xf numFmtId="0" fontId="26" fillId="7" borderId="5" xfId="0" applyFont="1" applyFill="1" applyBorder="1" applyAlignment="1">
      <alignment horizontal="left" vertical="center"/>
    </xf>
    <xf numFmtId="0" fontId="26" fillId="7" borderId="6" xfId="0" applyFont="1" applyFill="1" applyBorder="1" applyAlignment="1">
      <alignment horizontal="left" vertical="center"/>
    </xf>
    <xf numFmtId="0" fontId="26" fillId="7" borderId="7" xfId="0" applyFont="1" applyFill="1" applyBorder="1" applyAlignment="1">
      <alignment horizontal="left" vertical="center"/>
    </xf>
    <xf numFmtId="0" fontId="26" fillId="7" borderId="8" xfId="0" applyFont="1" applyFill="1" applyBorder="1" applyAlignment="1">
      <alignment horizontal="left" vertical="center"/>
    </xf>
    <xf numFmtId="0" fontId="26" fillId="7" borderId="9" xfId="0" applyFont="1" applyFill="1" applyBorder="1" applyAlignment="1">
      <alignment horizontal="left" vertical="center"/>
    </xf>
    <xf numFmtId="0" fontId="14" fillId="7" borderId="10" xfId="0" applyFont="1" applyFill="1" applyBorder="1" applyAlignment="1" applyProtection="1">
      <alignment horizontal="center" vertical="center"/>
      <protection hidden="1"/>
    </xf>
    <xf numFmtId="0" fontId="14" fillId="7" borderId="11" xfId="0" applyFont="1" applyFill="1" applyBorder="1" applyAlignment="1" applyProtection="1">
      <alignment horizontal="center" vertical="center"/>
      <protection hidden="1"/>
    </xf>
    <xf numFmtId="0" fontId="22" fillId="10" borderId="94" xfId="0" applyFont="1" applyFill="1" applyBorder="1" applyAlignment="1" applyProtection="1">
      <alignment horizontal="left" vertical="center"/>
      <protection hidden="1"/>
    </xf>
    <xf numFmtId="0" fontId="22" fillId="10" borderId="95" xfId="0" applyFont="1" applyFill="1" applyBorder="1" applyAlignment="1" applyProtection="1">
      <alignment horizontal="left" vertical="center"/>
      <protection hidden="1"/>
    </xf>
    <xf numFmtId="0" fontId="26" fillId="7" borderId="7" xfId="0" applyFont="1" applyFill="1" applyBorder="1" applyAlignment="1">
      <alignment horizontal="center" vertical="center"/>
    </xf>
    <xf numFmtId="0" fontId="26" fillId="7" borderId="8" xfId="0" applyFont="1" applyFill="1" applyBorder="1" applyAlignment="1">
      <alignment horizontal="center" vertical="center"/>
    </xf>
    <xf numFmtId="0" fontId="26" fillId="7" borderId="9" xfId="0" applyFont="1" applyFill="1" applyBorder="1" applyAlignment="1">
      <alignment horizontal="center" vertical="center"/>
    </xf>
    <xf numFmtId="0" fontId="2" fillId="10" borderId="92" xfId="0" applyFont="1" applyFill="1" applyBorder="1" applyAlignment="1" applyProtection="1">
      <alignment horizontal="center"/>
      <protection hidden="1"/>
    </xf>
    <xf numFmtId="0" fontId="2" fillId="10" borderId="93" xfId="0" applyFont="1" applyFill="1" applyBorder="1" applyAlignment="1" applyProtection="1">
      <alignment horizontal="center"/>
      <protection hidden="1"/>
    </xf>
    <xf numFmtId="49" fontId="15" fillId="7" borderId="62" xfId="0" applyNumberFormat="1" applyFont="1" applyFill="1" applyBorder="1" applyAlignment="1" applyProtection="1">
      <alignment horizontal="center" vertical="center"/>
      <protection hidden="1"/>
    </xf>
    <xf numFmtId="49" fontId="15" fillId="7" borderId="63" xfId="0" applyNumberFormat="1" applyFont="1" applyFill="1" applyBorder="1" applyAlignment="1" applyProtection="1">
      <alignment horizontal="center" vertical="center"/>
      <protection hidden="1"/>
    </xf>
    <xf numFmtId="49" fontId="15" fillId="7" borderId="64" xfId="0" applyNumberFormat="1" applyFont="1" applyFill="1" applyBorder="1" applyAlignment="1" applyProtection="1">
      <alignment horizontal="center" vertical="center"/>
      <protection hidden="1"/>
    </xf>
    <xf numFmtId="0" fontId="1" fillId="3" borderId="0" xfId="0" applyFont="1" applyFill="1" applyAlignment="1" applyProtection="1">
      <alignment horizontal="center"/>
      <protection hidden="1"/>
    </xf>
    <xf numFmtId="0" fontId="0" fillId="3" borderId="0" xfId="0" applyFill="1" applyAlignment="1" applyProtection="1">
      <alignment horizontal="center"/>
      <protection hidden="1"/>
    </xf>
    <xf numFmtId="14" fontId="2" fillId="3" borderId="0" xfId="0" applyNumberFormat="1" applyFont="1" applyFill="1" applyAlignment="1" applyProtection="1">
      <alignment horizontal="left"/>
      <protection hidden="1"/>
    </xf>
    <xf numFmtId="0" fontId="2" fillId="3" borderId="0" xfId="0" applyFont="1" applyFill="1" applyAlignment="1" applyProtection="1">
      <alignment horizontal="right"/>
      <protection hidden="1"/>
    </xf>
    <xf numFmtId="0" fontId="22" fillId="11" borderId="107" xfId="0" applyFont="1" applyFill="1" applyBorder="1" applyAlignment="1" applyProtection="1">
      <alignment horizontal="left" vertical="center"/>
      <protection hidden="1"/>
    </xf>
    <xf numFmtId="0" fontId="22" fillId="11" borderId="108" xfId="0" applyFont="1" applyFill="1" applyBorder="1" applyAlignment="1" applyProtection="1">
      <alignment horizontal="left" vertical="center"/>
      <protection hidden="1"/>
    </xf>
    <xf numFmtId="0" fontId="2" fillId="3" borderId="0" xfId="0" applyFont="1" applyFill="1" applyAlignment="1" applyProtection="1">
      <alignment horizontal="center"/>
      <protection hidden="1"/>
    </xf>
    <xf numFmtId="0" fontId="22" fillId="10" borderId="83" xfId="0" applyFont="1" applyFill="1" applyBorder="1" applyAlignment="1" applyProtection="1">
      <alignment horizontal="left" vertical="center"/>
      <protection hidden="1"/>
    </xf>
    <xf numFmtId="0" fontId="22" fillId="10" borderId="84" xfId="0" applyFont="1" applyFill="1" applyBorder="1" applyAlignment="1" applyProtection="1">
      <alignment horizontal="left" vertical="center"/>
      <protection hidden="1"/>
    </xf>
    <xf numFmtId="0" fontId="22" fillId="11" borderId="88" xfId="0" applyFont="1" applyFill="1" applyBorder="1" applyAlignment="1" applyProtection="1">
      <alignment horizontal="left" vertical="center"/>
      <protection hidden="1"/>
    </xf>
    <xf numFmtId="0" fontId="22" fillId="11" borderId="89" xfId="0" applyFont="1" applyFill="1" applyBorder="1" applyAlignment="1" applyProtection="1">
      <alignment horizontal="left" vertical="center"/>
      <protection hidden="1"/>
    </xf>
    <xf numFmtId="0" fontId="33" fillId="7" borderId="40" xfId="0" applyFont="1" applyFill="1" applyBorder="1" applyAlignment="1" applyProtection="1">
      <alignment horizontal="center" vertical="center" wrapText="1"/>
      <protection hidden="1"/>
    </xf>
    <xf numFmtId="0" fontId="33" fillId="7" borderId="57" xfId="0" applyFont="1" applyFill="1" applyBorder="1" applyAlignment="1" applyProtection="1">
      <alignment horizontal="center" vertical="center" wrapText="1"/>
      <protection hidden="1"/>
    </xf>
    <xf numFmtId="0" fontId="33" fillId="7" borderId="30" xfId="0" applyFont="1" applyFill="1" applyBorder="1" applyAlignment="1" applyProtection="1">
      <alignment horizontal="center" vertical="center" wrapText="1"/>
      <protection hidden="1"/>
    </xf>
    <xf numFmtId="0" fontId="33" fillId="7" borderId="0" xfId="0" applyFont="1" applyFill="1" applyAlignment="1" applyProtection="1">
      <alignment horizontal="center" vertical="center" wrapText="1"/>
      <protection hidden="1"/>
    </xf>
    <xf numFmtId="0" fontId="33" fillId="7" borderId="28" xfId="0" applyFont="1" applyFill="1" applyBorder="1" applyAlignment="1" applyProtection="1">
      <alignment horizontal="center" vertical="center" wrapText="1"/>
      <protection hidden="1"/>
    </xf>
    <xf numFmtId="0" fontId="33" fillId="7" borderId="32" xfId="0" applyFont="1" applyFill="1" applyBorder="1" applyAlignment="1" applyProtection="1">
      <alignment horizontal="center" vertical="center" wrapText="1"/>
      <protection hidden="1"/>
    </xf>
    <xf numFmtId="0" fontId="34" fillId="3" borderId="32" xfId="0" applyFont="1" applyFill="1" applyBorder="1" applyAlignment="1" applyProtection="1">
      <alignment horizontal="left" vertical="top" wrapText="1"/>
      <protection hidden="1"/>
    </xf>
    <xf numFmtId="0" fontId="34" fillId="3" borderId="33" xfId="0" applyFont="1" applyFill="1" applyBorder="1" applyAlignment="1" applyProtection="1">
      <alignment horizontal="left" vertical="top" wrapText="1"/>
      <protection hidden="1"/>
    </xf>
    <xf numFmtId="0" fontId="35" fillId="7" borderId="0" xfId="0" applyFont="1" applyFill="1" applyAlignment="1" applyProtection="1">
      <alignment horizontal="center" vertical="center" wrapText="1"/>
      <protection hidden="1"/>
    </xf>
    <xf numFmtId="0" fontId="34" fillId="3" borderId="0" xfId="0" applyFont="1" applyFill="1" applyAlignment="1" applyProtection="1">
      <alignment horizontal="left" vertical="top" wrapText="1"/>
      <protection hidden="1"/>
    </xf>
    <xf numFmtId="0" fontId="34" fillId="3" borderId="31" xfId="0" applyFont="1" applyFill="1" applyBorder="1" applyAlignment="1" applyProtection="1">
      <alignment horizontal="left" vertical="top" wrapText="1"/>
      <protection hidden="1"/>
    </xf>
    <xf numFmtId="0" fontId="35" fillId="7" borderId="32" xfId="0" applyFont="1" applyFill="1" applyBorder="1" applyAlignment="1" applyProtection="1">
      <alignment horizontal="center" vertical="center" wrapText="1"/>
      <protection hidden="1"/>
    </xf>
    <xf numFmtId="0" fontId="35" fillId="7" borderId="57" xfId="0" applyFont="1" applyFill="1" applyBorder="1" applyAlignment="1" applyProtection="1">
      <alignment horizontal="center" vertical="center" wrapText="1"/>
      <protection hidden="1"/>
    </xf>
    <xf numFmtId="0" fontId="1" fillId="10" borderId="52" xfId="0" applyFont="1" applyFill="1" applyBorder="1" applyAlignment="1" applyProtection="1">
      <alignment horizontal="center"/>
      <protection hidden="1"/>
    </xf>
    <xf numFmtId="0" fontId="0" fillId="0" borderId="53" xfId="0" applyBorder="1" applyAlignment="1">
      <alignment horizontal="center"/>
    </xf>
    <xf numFmtId="0" fontId="0" fillId="0" borderId="113" xfId="0" applyBorder="1" applyAlignment="1">
      <alignment horizontal="center"/>
    </xf>
    <xf numFmtId="0" fontId="22" fillId="11" borderId="83" xfId="0" applyFont="1" applyFill="1" applyBorder="1" applyAlignment="1" applyProtection="1">
      <alignment horizontal="left" vertical="center"/>
      <protection hidden="1"/>
    </xf>
    <xf numFmtId="0" fontId="22" fillId="11" borderId="84" xfId="0" applyFont="1" applyFill="1" applyBorder="1" applyAlignment="1" applyProtection="1">
      <alignment horizontal="left" vertical="center"/>
      <protection hidden="1"/>
    </xf>
    <xf numFmtId="49" fontId="14" fillId="7" borderId="10" xfId="0" applyNumberFormat="1" applyFont="1" applyFill="1" applyBorder="1" applyAlignment="1" applyProtection="1">
      <alignment horizontal="center" vertical="center"/>
      <protection hidden="1"/>
    </xf>
  </cellXfs>
  <cellStyles count="10">
    <cellStyle name="Collegamento ipertestuale" xfId="1" builtinId="8"/>
    <cellStyle name="Euro" xfId="2" xr:uid="{00000000-0005-0000-0000-000001000000}"/>
    <cellStyle name="Migliaia (0)_UA." xfId="3" xr:uid="{00000000-0005-0000-0000-000002000000}"/>
    <cellStyle name="Normal_Int. Data Table" xfId="4" xr:uid="{00000000-0005-0000-0000-000003000000}"/>
    <cellStyle name="Normale" xfId="0" builtinId="0"/>
    <cellStyle name="Normale 2" xfId="5" xr:uid="{00000000-0005-0000-0000-000005000000}"/>
    <cellStyle name="Standard_Anpassen der Amortisation" xfId="6" xr:uid="{00000000-0005-0000-0000-000006000000}"/>
    <cellStyle name="Valuta (0)_UA." xfId="7" xr:uid="{00000000-0005-0000-0000-000007000000}"/>
    <cellStyle name="Währung [0]_Compiling Utility Macros" xfId="8" xr:uid="{00000000-0005-0000-0000-000008000000}"/>
    <cellStyle name="Währung_Compiling Utility Macros" xfId="9" xr:uid="{00000000-0005-0000-0000-000009000000}"/>
  </cellStyles>
  <dxfs count="192"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9"/>
      </font>
      <fill>
        <patternFill>
          <bgColor indexed="29"/>
        </patternFill>
      </fill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3B52C5"/>
      <rgbColor rgb="00CCD8D8"/>
      <rgbColor rgb="00FDD093"/>
      <rgbColor rgb="0000FFFF"/>
      <rgbColor rgb="00800000"/>
      <rgbColor rgb="00008000"/>
      <rgbColor rgb="003B416D"/>
      <rgbColor rgb="00D7D8CA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FF5357"/>
      <rgbColor rgb="00800000"/>
      <rgbColor rgb="00233865"/>
      <rgbColor rgb="00FF3300"/>
      <rgbColor rgb="0000CCFF"/>
      <rgbColor rgb="00CCFFFF"/>
      <rgbColor rgb="00F6F8F7"/>
      <rgbColor rgb="00E6ECEB"/>
      <rgbColor rgb="0099CCFF"/>
      <rgbColor rgb="00FCEEB0"/>
      <rgbColor rgb="00F4E9D8"/>
      <rgbColor rgb="00FFCC99"/>
      <rgbColor rgb="006370D3"/>
      <rgbColor rgb="0033CCCC"/>
      <rgbColor rgb="00C9DBD5"/>
      <rgbColor rgb="00FFCC00"/>
      <rgbColor rgb="00FF9900"/>
      <rgbColor rgb="00FF6600"/>
      <rgbColor rgb="00888EAA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http://www.seeklogo.com/images/U/Universit___degli_Studi_di_Napoli_-_Federico_II-logo-B11B13987A-seeklogo.com.gif" TargetMode="Externa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http://www.seeklogo.com/images/U/Universit___degli_Studi_di_Napoli_-_Federico_II-logo-B11B13987A-seeklogo.com.gif" TargetMode="Externa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http://www.seeklogo.com/images/U/Universit___degli_Studi_di_Napoli_-_Federico_II-logo-B11B13987A-seeklogo.com.gif" TargetMode="External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http://www.seeklogo.com/images/U/Universit___degli_Studi_di_Napoli_-_Federico_II-logo-B11B13987A-seeklogo.com.gif" TargetMode="External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http://www.seeklogo.com/images/U/Universit___degli_Studi_di_Napoli_-_Federico_II-logo-B11B13987A-seeklogo.com.gif" TargetMode="External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http://www.seeklogo.com/images/U/Universit___degli_Studi_di_Napoli_-_Federico_II-logo-B11B13987A-seeklogo.com.gif" TargetMode="External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http://www.seeklogo.com/images/U/Universit___degli_Studi_di_Napoli_-_Federico_II-logo-B11B13987A-seeklogo.com.gif" TargetMode="External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http://www.seeklogo.com/images/U/Universit___degli_Studi_di_Napoli_-_Federico_II-logo-B11B13987A-seeklogo.com.gif" TargetMode="External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http://www.seeklogo.com/images/U/Universit___degli_Studi_di_Napoli_-_Federico_II-logo-B11B13987A-seeklogo.com.gif" TargetMode="External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http://www.seeklogo.com/images/U/Universit___degli_Studi_di_Napoli_-_Federico_II-logo-B11B13987A-seeklogo.com.gif" TargetMode="External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http://www.seeklogo.com/images/U/Universit___degli_Studi_di_Napoli_-_Federico_II-logo-B11B13987A-seeklogo.com.gif" TargetMode="External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http://www.seeklogo.com/images/U/Universit___degli_Studi_di_Napoli_-_Federico_II-logo-B11B13987A-seeklogo.com.gif" TargetMode="External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http://www.seeklogo.com/images/U/Universit___degli_Studi_di_Napoli_-_Federico_II-logo-B11B13987A-seeklogo.com.gif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998220</xdr:colOff>
      <xdr:row>16</xdr:row>
      <xdr:rowOff>106680</xdr:rowOff>
    </xdr:from>
    <xdr:to>
      <xdr:col>0</xdr:col>
      <xdr:colOff>1097280</xdr:colOff>
      <xdr:row>17</xdr:row>
      <xdr:rowOff>137160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 txBox="1">
          <a:spLocks noChangeArrowheads="1"/>
        </xdr:cNvSpPr>
      </xdr:nvSpPr>
      <xdr:spPr bwMode="auto">
        <a:xfrm>
          <a:off x="998220" y="3916680"/>
          <a:ext cx="9906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68580</xdr:colOff>
      <xdr:row>14</xdr:row>
      <xdr:rowOff>457200</xdr:rowOff>
    </xdr:from>
    <xdr:to>
      <xdr:col>22</xdr:col>
      <xdr:colOff>193040</xdr:colOff>
      <xdr:row>20</xdr:row>
      <xdr:rowOff>2893</xdr:rowOff>
    </xdr:to>
    <xdr:pic>
      <xdr:nvPicPr>
        <xdr:cNvPr id="3" name="Immagine 2" descr="http://www.seeklogo.com/images/U/Universit___degli_Studi_di_Napoli_-_Federico_II-logo-B11B13987A-seeklogo.com.gif">
          <a:extLst>
            <a:ext uri="{FF2B5EF4-FFF2-40B4-BE49-F238E27FC236}">
              <a16:creationId xmlns:a16="http://schemas.microsoft.com/office/drawing/2014/main" id="{8D8224DC-99D4-4AFF-9DB4-78DD44D9D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2560" y="4137660"/>
          <a:ext cx="1290320" cy="1283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13547</xdr:colOff>
      <xdr:row>0</xdr:row>
      <xdr:rowOff>114300</xdr:rowOff>
    </xdr:from>
    <xdr:to>
      <xdr:col>45</xdr:col>
      <xdr:colOff>76200</xdr:colOff>
      <xdr:row>8</xdr:row>
      <xdr:rowOff>51153</xdr:rowOff>
    </xdr:to>
    <xdr:pic>
      <xdr:nvPicPr>
        <xdr:cNvPr id="4" name="Immagine 3" descr="http://www.seeklogo.com/images/U/Universit___degli_Studi_di_Napoli_-_Federico_II-logo-B11B13987A-seeklogo.com.gif">
          <a:extLst>
            <a:ext uri="{FF2B5EF4-FFF2-40B4-BE49-F238E27FC236}">
              <a16:creationId xmlns:a16="http://schemas.microsoft.com/office/drawing/2014/main" id="{9A8CEDDC-FBCA-41C9-B6F3-EE52246C8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87947" y="114300"/>
          <a:ext cx="1290320" cy="1283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25400</xdr:colOff>
      <xdr:row>0</xdr:row>
      <xdr:rowOff>50800</xdr:rowOff>
    </xdr:from>
    <xdr:to>
      <xdr:col>45</xdr:col>
      <xdr:colOff>88053</xdr:colOff>
      <xdr:row>7</xdr:row>
      <xdr:rowOff>156986</xdr:rowOff>
    </xdr:to>
    <xdr:pic>
      <xdr:nvPicPr>
        <xdr:cNvPr id="3" name="Immagine 2" descr="http://www.seeklogo.com/images/U/Universit___degli_Studi_di_Napoli_-_Federico_II-logo-B11B13987A-seeklogo.com.gif">
          <a:extLst>
            <a:ext uri="{FF2B5EF4-FFF2-40B4-BE49-F238E27FC236}">
              <a16:creationId xmlns:a16="http://schemas.microsoft.com/office/drawing/2014/main" id="{B0746465-BD4A-4B70-8E15-D16429AD9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99800" y="50800"/>
          <a:ext cx="1290320" cy="1283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152400</xdr:colOff>
      <xdr:row>0</xdr:row>
      <xdr:rowOff>25399</xdr:rowOff>
    </xdr:from>
    <xdr:to>
      <xdr:col>44</xdr:col>
      <xdr:colOff>215054</xdr:colOff>
      <xdr:row>7</xdr:row>
      <xdr:rowOff>131585</xdr:rowOff>
    </xdr:to>
    <xdr:pic>
      <xdr:nvPicPr>
        <xdr:cNvPr id="3" name="Immagine 2" descr="http://www.seeklogo.com/images/U/Universit___degli_Studi_di_Napoli_-_Federico_II-logo-B11B13987A-seeklogo.com.gif">
          <a:extLst>
            <a:ext uri="{FF2B5EF4-FFF2-40B4-BE49-F238E27FC236}">
              <a16:creationId xmlns:a16="http://schemas.microsoft.com/office/drawing/2014/main" id="{3ED77AA6-6199-478B-A549-9A6B5DB85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81267" y="25399"/>
          <a:ext cx="1290320" cy="1283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110067</xdr:colOff>
      <xdr:row>0</xdr:row>
      <xdr:rowOff>8467</xdr:rowOff>
    </xdr:from>
    <xdr:to>
      <xdr:col>45</xdr:col>
      <xdr:colOff>172720</xdr:colOff>
      <xdr:row>7</xdr:row>
      <xdr:rowOff>114653</xdr:rowOff>
    </xdr:to>
    <xdr:pic>
      <xdr:nvPicPr>
        <xdr:cNvPr id="3" name="Immagine 2" descr="http://www.seeklogo.com/images/U/Universit___degli_Studi_di_Napoli_-_Federico_II-logo-B11B13987A-seeklogo.com.gif">
          <a:extLst>
            <a:ext uri="{FF2B5EF4-FFF2-40B4-BE49-F238E27FC236}">
              <a16:creationId xmlns:a16="http://schemas.microsoft.com/office/drawing/2014/main" id="{A76AC42F-F1AA-479D-A8EE-1ABD9130C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4467" y="8467"/>
          <a:ext cx="1290320" cy="1283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228600</xdr:colOff>
      <xdr:row>0</xdr:row>
      <xdr:rowOff>67733</xdr:rowOff>
    </xdr:from>
    <xdr:to>
      <xdr:col>45</xdr:col>
      <xdr:colOff>45720</xdr:colOff>
      <xdr:row>8</xdr:row>
      <xdr:rowOff>4586</xdr:rowOff>
    </xdr:to>
    <xdr:pic>
      <xdr:nvPicPr>
        <xdr:cNvPr id="3" name="Immagine 2" descr="http://www.seeklogo.com/images/U/Universit___degli_Studi_di_Napoli_-_Federico_II-logo-B11B13987A-seeklogo.com.gif">
          <a:extLst>
            <a:ext uri="{FF2B5EF4-FFF2-40B4-BE49-F238E27FC236}">
              <a16:creationId xmlns:a16="http://schemas.microsoft.com/office/drawing/2014/main" id="{2C46218E-441B-4EE9-860A-A6E35F9ED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7467" y="67733"/>
          <a:ext cx="1290320" cy="1283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59267</xdr:colOff>
      <xdr:row>0</xdr:row>
      <xdr:rowOff>76200</xdr:rowOff>
    </xdr:from>
    <xdr:to>
      <xdr:col>45</xdr:col>
      <xdr:colOff>121920</xdr:colOff>
      <xdr:row>8</xdr:row>
      <xdr:rowOff>13053</xdr:rowOff>
    </xdr:to>
    <xdr:pic>
      <xdr:nvPicPr>
        <xdr:cNvPr id="3" name="Immagine 2" descr="http://www.seeklogo.com/images/U/Universit___degli_Studi_di_Napoli_-_Federico_II-logo-B11B13987A-seeklogo.com.gif">
          <a:extLst>
            <a:ext uri="{FF2B5EF4-FFF2-40B4-BE49-F238E27FC236}">
              <a16:creationId xmlns:a16="http://schemas.microsoft.com/office/drawing/2014/main" id="{75B2E015-E9CC-4533-8884-D0F0C5656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33667" y="76200"/>
          <a:ext cx="1290320" cy="1283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152400</xdr:colOff>
      <xdr:row>0</xdr:row>
      <xdr:rowOff>33867</xdr:rowOff>
    </xdr:from>
    <xdr:to>
      <xdr:col>44</xdr:col>
      <xdr:colOff>215054</xdr:colOff>
      <xdr:row>7</xdr:row>
      <xdr:rowOff>140053</xdr:rowOff>
    </xdr:to>
    <xdr:pic>
      <xdr:nvPicPr>
        <xdr:cNvPr id="3" name="Immagine 2" descr="http://www.seeklogo.com/images/U/Universit___degli_Studi_di_Napoli_-_Federico_II-logo-B11B13987A-seeklogo.com.gif">
          <a:extLst>
            <a:ext uri="{FF2B5EF4-FFF2-40B4-BE49-F238E27FC236}">
              <a16:creationId xmlns:a16="http://schemas.microsoft.com/office/drawing/2014/main" id="{D6584DB2-C1B6-4F44-B784-96A30875E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81267" y="33867"/>
          <a:ext cx="1290320" cy="1283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177800</xdr:colOff>
      <xdr:row>0</xdr:row>
      <xdr:rowOff>25400</xdr:rowOff>
    </xdr:from>
    <xdr:to>
      <xdr:col>44</xdr:col>
      <xdr:colOff>240454</xdr:colOff>
      <xdr:row>7</xdr:row>
      <xdr:rowOff>131586</xdr:rowOff>
    </xdr:to>
    <xdr:pic>
      <xdr:nvPicPr>
        <xdr:cNvPr id="4" name="Immagine 3" descr="http://www.seeklogo.com/images/U/Universit___degli_Studi_di_Napoli_-_Federico_II-logo-B11B13987A-seeklogo.com.gif">
          <a:extLst>
            <a:ext uri="{FF2B5EF4-FFF2-40B4-BE49-F238E27FC236}">
              <a16:creationId xmlns:a16="http://schemas.microsoft.com/office/drawing/2014/main" id="{3BA86228-CA35-44AB-8DE3-64F9AE7B0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06667" y="25400"/>
          <a:ext cx="1290320" cy="1283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42333</xdr:colOff>
      <xdr:row>0</xdr:row>
      <xdr:rowOff>93133</xdr:rowOff>
    </xdr:from>
    <xdr:to>
      <xdr:col>45</xdr:col>
      <xdr:colOff>104986</xdr:colOff>
      <xdr:row>8</xdr:row>
      <xdr:rowOff>29986</xdr:rowOff>
    </xdr:to>
    <xdr:pic>
      <xdr:nvPicPr>
        <xdr:cNvPr id="3" name="Immagine 2" descr="http://www.seeklogo.com/images/U/Universit___degli_Studi_di_Napoli_-_Federico_II-logo-B11B13987A-seeklogo.com.gif">
          <a:extLst>
            <a:ext uri="{FF2B5EF4-FFF2-40B4-BE49-F238E27FC236}">
              <a16:creationId xmlns:a16="http://schemas.microsoft.com/office/drawing/2014/main" id="{BE5BECA9-3816-4F65-8BDB-2F14E20E5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6733" y="93133"/>
          <a:ext cx="1290320" cy="1283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127000</xdr:colOff>
      <xdr:row>0</xdr:row>
      <xdr:rowOff>8467</xdr:rowOff>
    </xdr:from>
    <xdr:to>
      <xdr:col>44</xdr:col>
      <xdr:colOff>189654</xdr:colOff>
      <xdr:row>7</xdr:row>
      <xdr:rowOff>114653</xdr:rowOff>
    </xdr:to>
    <xdr:pic>
      <xdr:nvPicPr>
        <xdr:cNvPr id="4" name="Immagine 3" descr="http://www.seeklogo.com/images/U/Universit___degli_Studi_di_Napoli_-_Federico_II-logo-B11B13987A-seeklogo.com.gif">
          <a:extLst>
            <a:ext uri="{FF2B5EF4-FFF2-40B4-BE49-F238E27FC236}">
              <a16:creationId xmlns:a16="http://schemas.microsoft.com/office/drawing/2014/main" id="{B6C21DD8-B998-41A1-8089-B27DE662E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5867" y="8467"/>
          <a:ext cx="1290320" cy="1283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194733</xdr:colOff>
      <xdr:row>0</xdr:row>
      <xdr:rowOff>93133</xdr:rowOff>
    </xdr:from>
    <xdr:to>
      <xdr:col>45</xdr:col>
      <xdr:colOff>11853</xdr:colOff>
      <xdr:row>8</xdr:row>
      <xdr:rowOff>29986</xdr:rowOff>
    </xdr:to>
    <xdr:pic>
      <xdr:nvPicPr>
        <xdr:cNvPr id="3" name="Immagine 2" descr="http://www.seeklogo.com/images/U/Universit___degli_Studi_di_Napoli_-_Federico_II-logo-B11B13987A-seeklogo.com.gif">
          <a:extLst>
            <a:ext uri="{FF2B5EF4-FFF2-40B4-BE49-F238E27FC236}">
              <a16:creationId xmlns:a16="http://schemas.microsoft.com/office/drawing/2014/main" id="{0C2F758F-27FF-4B7D-BA8B-19A6941D2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3600" y="93133"/>
          <a:ext cx="1290320" cy="1283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67732</xdr:colOff>
      <xdr:row>0</xdr:row>
      <xdr:rowOff>42333</xdr:rowOff>
    </xdr:from>
    <xdr:to>
      <xdr:col>44</xdr:col>
      <xdr:colOff>130386</xdr:colOff>
      <xdr:row>7</xdr:row>
      <xdr:rowOff>148519</xdr:rowOff>
    </xdr:to>
    <xdr:pic>
      <xdr:nvPicPr>
        <xdr:cNvPr id="3" name="Immagine 2" descr="http://www.seeklogo.com/images/U/Universit___degli_Studi_di_Napoli_-_Federico_II-logo-B11B13987A-seeklogo.com.gif">
          <a:extLst>
            <a:ext uri="{FF2B5EF4-FFF2-40B4-BE49-F238E27FC236}">
              <a16:creationId xmlns:a16="http://schemas.microsoft.com/office/drawing/2014/main" id="{4E64A503-0B49-43F9-BA99-C8FCFC601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96599" y="42333"/>
          <a:ext cx="1290320" cy="1283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6"/>
  <sheetViews>
    <sheetView zoomScaleNormal="100" zoomScaleSheetLayoutView="100" workbookViewId="0">
      <selection activeCell="P42" sqref="P42"/>
    </sheetView>
  </sheetViews>
  <sheetFormatPr defaultColWidth="8.85546875" defaultRowHeight="12.75" x14ac:dyDescent="0.2"/>
  <cols>
    <col min="1" max="1" width="29.85546875" style="79" customWidth="1"/>
    <col min="2" max="2" width="23.42578125" style="79" customWidth="1"/>
    <col min="3" max="3" width="17.85546875" style="79" customWidth="1"/>
    <col min="4" max="4" width="11.85546875" style="79" customWidth="1"/>
    <col min="5" max="16384" width="8.85546875" style="79"/>
  </cols>
  <sheetData>
    <row r="1" spans="1:12" ht="22.5" customHeight="1" x14ac:dyDescent="0.2">
      <c r="A1" s="190" t="s">
        <v>77</v>
      </c>
      <c r="B1" s="190"/>
      <c r="C1" s="190"/>
      <c r="D1" s="190"/>
      <c r="E1" s="190"/>
      <c r="F1" s="190"/>
      <c r="G1" s="190"/>
      <c r="H1" s="75"/>
      <c r="I1" s="75"/>
      <c r="J1" s="75"/>
      <c r="K1" s="75"/>
      <c r="L1" s="75"/>
    </row>
    <row r="2" spans="1:12" x14ac:dyDescent="0.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</row>
    <row r="3" spans="1:12" x14ac:dyDescent="0.2">
      <c r="A3" s="191" t="s">
        <v>89</v>
      </c>
      <c r="B3" s="192"/>
      <c r="C3" s="192"/>
      <c r="D3" s="192"/>
      <c r="E3" s="192"/>
      <c r="F3" s="192"/>
      <c r="G3" s="192"/>
      <c r="H3" s="75"/>
      <c r="I3" s="75"/>
      <c r="J3" s="75"/>
      <c r="K3" s="75"/>
      <c r="L3" s="75"/>
    </row>
    <row r="4" spans="1:12" ht="13.5" thickBot="1" x14ac:dyDescent="0.25">
      <c r="A4" s="76"/>
      <c r="B4" s="76"/>
      <c r="C4" s="76"/>
      <c r="D4" s="76"/>
      <c r="E4" s="76"/>
      <c r="F4" s="75"/>
      <c r="G4" s="75"/>
      <c r="H4" s="75"/>
      <c r="I4" s="75"/>
      <c r="J4" s="75"/>
      <c r="K4" s="75"/>
      <c r="L4" s="75"/>
    </row>
    <row r="5" spans="1:12" ht="24" thickTop="1" x14ac:dyDescent="0.35">
      <c r="A5" s="198" t="s">
        <v>66</v>
      </c>
      <c r="B5" s="199"/>
      <c r="C5" s="199"/>
      <c r="D5" s="199"/>
      <c r="E5" s="199"/>
      <c r="F5" s="199"/>
      <c r="G5" s="200"/>
      <c r="H5" s="75"/>
      <c r="I5" s="75"/>
      <c r="J5" s="75"/>
      <c r="K5" s="75"/>
      <c r="L5" s="75"/>
    </row>
    <row r="6" spans="1:12" ht="15" customHeight="1" thickBot="1" x14ac:dyDescent="0.25">
      <c r="A6" s="88" t="s">
        <v>75</v>
      </c>
      <c r="B6" s="89"/>
      <c r="C6" s="89"/>
      <c r="D6" s="89"/>
      <c r="E6" s="89"/>
      <c r="F6" s="90"/>
      <c r="G6" s="91"/>
      <c r="H6" s="75"/>
      <c r="I6" s="75"/>
      <c r="J6" s="75"/>
      <c r="K6" s="75"/>
      <c r="L6" s="75"/>
    </row>
    <row r="7" spans="1:12" ht="15" customHeight="1" thickTop="1" thickBot="1" x14ac:dyDescent="0.25">
      <c r="A7" s="76"/>
      <c r="B7" s="76"/>
      <c r="C7" s="76"/>
      <c r="D7" s="76"/>
      <c r="E7" s="76"/>
      <c r="F7" s="75"/>
      <c r="G7" s="75"/>
      <c r="H7" s="75"/>
      <c r="I7" s="75"/>
      <c r="J7" s="75"/>
      <c r="K7" s="75"/>
      <c r="L7" s="75"/>
    </row>
    <row r="8" spans="1:12" ht="26.25" customHeight="1" thickTop="1" x14ac:dyDescent="0.35">
      <c r="A8" s="198" t="s">
        <v>76</v>
      </c>
      <c r="B8" s="199"/>
      <c r="C8" s="199"/>
      <c r="D8" s="199"/>
      <c r="E8" s="199"/>
      <c r="F8" s="199"/>
      <c r="G8" s="200"/>
      <c r="H8" s="75"/>
      <c r="I8" s="75"/>
      <c r="J8" s="75"/>
      <c r="K8" s="75"/>
      <c r="L8" s="75"/>
    </row>
    <row r="9" spans="1:12" ht="26.25" customHeight="1" x14ac:dyDescent="0.2">
      <c r="A9" s="201" t="s">
        <v>71</v>
      </c>
      <c r="B9" s="202"/>
      <c r="C9" s="202"/>
      <c r="D9" s="202"/>
      <c r="E9" s="202"/>
      <c r="F9" s="202"/>
      <c r="G9" s="203"/>
      <c r="H9" s="75"/>
      <c r="I9" s="75"/>
      <c r="J9" s="75"/>
      <c r="K9" s="75"/>
      <c r="L9" s="75"/>
    </row>
    <row r="10" spans="1:12" ht="15" customHeight="1" x14ac:dyDescent="0.2">
      <c r="A10" s="80" t="s">
        <v>16</v>
      </c>
      <c r="B10" s="77" t="s">
        <v>103</v>
      </c>
      <c r="C10" s="76"/>
      <c r="D10" s="76"/>
      <c r="E10" s="76"/>
      <c r="F10" s="75"/>
      <c r="G10" s="81"/>
      <c r="H10" s="75"/>
      <c r="I10" s="75"/>
      <c r="J10" s="75"/>
      <c r="K10" s="75"/>
      <c r="L10" s="75"/>
    </row>
    <row r="11" spans="1:12" ht="15" customHeight="1" x14ac:dyDescent="0.2">
      <c r="A11" s="80" t="s">
        <v>17</v>
      </c>
      <c r="B11" s="76" t="s">
        <v>18</v>
      </c>
      <c r="C11" s="75"/>
      <c r="D11" s="76"/>
      <c r="E11" s="76"/>
      <c r="F11" s="75"/>
      <c r="G11" s="81"/>
      <c r="H11" s="75"/>
      <c r="I11" s="75"/>
      <c r="J11" s="75"/>
      <c r="K11" s="75"/>
      <c r="L11" s="75"/>
    </row>
    <row r="12" spans="1:12" ht="15" customHeight="1" x14ac:dyDescent="0.2">
      <c r="A12" s="80" t="s">
        <v>19</v>
      </c>
      <c r="B12" s="76" t="s">
        <v>104</v>
      </c>
      <c r="C12" s="75"/>
      <c r="D12" s="76"/>
      <c r="E12" s="76"/>
      <c r="F12" s="75"/>
      <c r="G12" s="81"/>
      <c r="H12" s="75"/>
      <c r="I12" s="75"/>
      <c r="J12" s="75"/>
      <c r="K12" s="75"/>
      <c r="L12" s="75"/>
    </row>
    <row r="13" spans="1:12" ht="15" customHeight="1" x14ac:dyDescent="0.2">
      <c r="A13" s="206" t="s">
        <v>79</v>
      </c>
      <c r="B13" s="204" t="s">
        <v>20</v>
      </c>
      <c r="C13" s="204"/>
      <c r="D13" s="204"/>
      <c r="E13" s="204"/>
      <c r="F13" s="204"/>
      <c r="G13" s="205"/>
      <c r="H13" s="75"/>
      <c r="I13" s="75"/>
      <c r="J13" s="75"/>
      <c r="K13" s="75"/>
      <c r="L13" s="75"/>
    </row>
    <row r="14" spans="1:12" ht="15" customHeight="1" x14ac:dyDescent="0.2">
      <c r="A14" s="206"/>
      <c r="B14" s="193" t="s">
        <v>21</v>
      </c>
      <c r="C14" s="193"/>
      <c r="D14" s="193"/>
      <c r="E14" s="193"/>
      <c r="F14" s="193"/>
      <c r="G14" s="194"/>
      <c r="H14" s="75"/>
      <c r="I14" s="75"/>
      <c r="J14" s="75"/>
      <c r="K14" s="75"/>
      <c r="L14" s="75"/>
    </row>
    <row r="15" spans="1:12" ht="27.75" customHeight="1" x14ac:dyDescent="0.2">
      <c r="A15" s="115" t="s">
        <v>91</v>
      </c>
      <c r="B15" s="127" t="s">
        <v>68</v>
      </c>
      <c r="C15" s="195" t="s">
        <v>92</v>
      </c>
      <c r="D15" s="195"/>
      <c r="E15" s="195"/>
      <c r="F15" s="195"/>
      <c r="G15" s="207"/>
      <c r="H15" s="75"/>
      <c r="I15" s="75"/>
      <c r="J15" s="75"/>
      <c r="K15" s="75"/>
      <c r="L15" s="75"/>
    </row>
    <row r="16" spans="1:12" ht="30" customHeight="1" x14ac:dyDescent="0.2">
      <c r="A16" s="83"/>
      <c r="B16" s="127" t="s">
        <v>69</v>
      </c>
      <c r="C16" s="195" t="s">
        <v>93</v>
      </c>
      <c r="D16" s="196"/>
      <c r="E16" s="196"/>
      <c r="F16" s="196"/>
      <c r="G16" s="197"/>
      <c r="H16" s="75"/>
      <c r="I16" s="75"/>
      <c r="J16" s="75"/>
      <c r="K16" s="75"/>
      <c r="L16" s="75"/>
    </row>
    <row r="17" spans="1:12" ht="15" customHeight="1" x14ac:dyDescent="0.2">
      <c r="A17" s="80" t="s">
        <v>22</v>
      </c>
      <c r="B17" s="208" t="s">
        <v>23</v>
      </c>
      <c r="C17" s="208"/>
      <c r="D17" s="208"/>
      <c r="E17" s="208"/>
      <c r="F17" s="208"/>
      <c r="G17" s="209"/>
      <c r="H17" s="75"/>
      <c r="I17" s="75"/>
      <c r="J17" s="75"/>
      <c r="K17" s="75"/>
      <c r="L17" s="75"/>
    </row>
    <row r="18" spans="1:12" ht="15" customHeight="1" x14ac:dyDescent="0.2">
      <c r="A18" s="80"/>
      <c r="B18" s="208"/>
      <c r="C18" s="208"/>
      <c r="D18" s="208"/>
      <c r="E18" s="208"/>
      <c r="F18" s="208"/>
      <c r="G18" s="209"/>
      <c r="H18" s="75"/>
      <c r="I18" s="75"/>
      <c r="J18" s="75"/>
      <c r="K18" s="75"/>
      <c r="L18" s="75"/>
    </row>
    <row r="19" spans="1:12" ht="28.5" customHeight="1" x14ac:dyDescent="0.2">
      <c r="A19" s="87" t="s">
        <v>73</v>
      </c>
      <c r="B19" s="204" t="s">
        <v>74</v>
      </c>
      <c r="C19" s="204"/>
      <c r="D19" s="204"/>
      <c r="E19" s="204"/>
      <c r="F19" s="204"/>
      <c r="G19" s="205"/>
      <c r="H19" s="75"/>
      <c r="I19" s="75"/>
      <c r="J19" s="75"/>
      <c r="K19" s="75"/>
      <c r="L19" s="75"/>
    </row>
    <row r="20" spans="1:12" ht="15" customHeight="1" x14ac:dyDescent="0.2">
      <c r="A20" s="116"/>
      <c r="B20" s="117"/>
      <c r="C20" s="117"/>
      <c r="D20" s="117"/>
      <c r="E20" s="117"/>
      <c r="F20" s="117"/>
      <c r="G20" s="118"/>
      <c r="H20" s="75"/>
      <c r="I20" s="75"/>
      <c r="J20" s="75"/>
      <c r="K20" s="75"/>
      <c r="L20" s="75"/>
    </row>
    <row r="21" spans="1:12" ht="15" customHeight="1" x14ac:dyDescent="0.25">
      <c r="A21" s="182" t="s">
        <v>72</v>
      </c>
      <c r="B21" s="183"/>
      <c r="C21" s="183"/>
      <c r="D21" s="183"/>
      <c r="E21" s="183"/>
      <c r="F21" s="183"/>
      <c r="G21" s="184"/>
      <c r="H21" s="75"/>
      <c r="I21" s="75"/>
      <c r="J21" s="75"/>
      <c r="K21" s="75"/>
      <c r="L21" s="75"/>
    </row>
    <row r="22" spans="1:12" ht="15" customHeight="1" x14ac:dyDescent="0.2">
      <c r="A22" s="85"/>
      <c r="B22" s="78"/>
      <c r="C22" s="78"/>
      <c r="D22" s="78"/>
      <c r="E22" s="78"/>
      <c r="F22" s="78"/>
      <c r="G22" s="84"/>
      <c r="H22" s="75"/>
      <c r="I22" s="75"/>
      <c r="J22" s="75"/>
      <c r="K22" s="75"/>
      <c r="L22" s="75"/>
    </row>
    <row r="23" spans="1:12" ht="15" customHeight="1" x14ac:dyDescent="0.2">
      <c r="A23" s="82" t="s">
        <v>24</v>
      </c>
      <c r="B23" s="75" t="s">
        <v>25</v>
      </c>
      <c r="C23" s="75"/>
      <c r="D23" s="75"/>
      <c r="E23" s="75"/>
      <c r="F23" s="75"/>
      <c r="G23" s="86"/>
    </row>
    <row r="24" spans="1:12" ht="15" customHeight="1" x14ac:dyDescent="0.2">
      <c r="A24" s="82" t="s">
        <v>26</v>
      </c>
      <c r="B24" s="193" t="s">
        <v>27</v>
      </c>
      <c r="C24" s="193"/>
      <c r="D24" s="193"/>
      <c r="E24" s="193"/>
      <c r="F24" s="75"/>
      <c r="G24" s="86"/>
    </row>
    <row r="25" spans="1:12" ht="15" customHeight="1" x14ac:dyDescent="0.2">
      <c r="A25" s="82" t="s">
        <v>28</v>
      </c>
      <c r="B25" s="212" t="s">
        <v>29</v>
      </c>
      <c r="C25" s="212"/>
      <c r="D25" s="212"/>
      <c r="E25" s="212"/>
      <c r="F25" s="212"/>
      <c r="G25" s="86"/>
    </row>
    <row r="26" spans="1:12" ht="40.5" customHeight="1" x14ac:dyDescent="0.2">
      <c r="A26" s="178" t="s">
        <v>88</v>
      </c>
      <c r="B26" s="179"/>
      <c r="C26" s="179"/>
      <c r="D26" s="179"/>
      <c r="E26" s="179"/>
      <c r="F26" s="179"/>
      <c r="G26" s="180"/>
    </row>
    <row r="27" spans="1:12" x14ac:dyDescent="0.2">
      <c r="A27" s="83"/>
      <c r="B27" s="125"/>
      <c r="C27" s="125"/>
      <c r="D27" s="125"/>
      <c r="E27" s="125"/>
      <c r="F27" s="125"/>
      <c r="G27" s="126"/>
    </row>
    <row r="28" spans="1:12" ht="15.75" x14ac:dyDescent="0.25">
      <c r="A28" s="182" t="s">
        <v>86</v>
      </c>
      <c r="B28" s="183"/>
      <c r="C28" s="183"/>
      <c r="D28" s="183"/>
      <c r="E28" s="183"/>
      <c r="F28" s="183"/>
      <c r="G28" s="184"/>
    </row>
    <row r="29" spans="1:12" x14ac:dyDescent="0.2">
      <c r="A29" s="83"/>
      <c r="B29" s="125"/>
      <c r="C29" s="125"/>
      <c r="D29" s="125"/>
      <c r="E29" s="125"/>
      <c r="F29" s="125"/>
      <c r="G29" s="126"/>
    </row>
    <row r="30" spans="1:12" s="114" customFormat="1" ht="15" x14ac:dyDescent="0.25">
      <c r="A30" s="121" t="s">
        <v>95</v>
      </c>
      <c r="B30" s="185"/>
      <c r="C30" s="185"/>
      <c r="D30" s="185"/>
      <c r="E30" s="185"/>
      <c r="F30" s="185"/>
      <c r="G30" s="186"/>
    </row>
    <row r="31" spans="1:12" x14ac:dyDescent="0.2">
      <c r="A31" s="187" t="s">
        <v>97</v>
      </c>
      <c r="B31" s="188"/>
      <c r="C31" s="188"/>
      <c r="D31" s="188"/>
      <c r="E31" s="188"/>
      <c r="F31" s="188"/>
      <c r="G31" s="189"/>
    </row>
    <row r="32" spans="1:12" ht="27.75" customHeight="1" x14ac:dyDescent="0.2">
      <c r="A32" s="128"/>
      <c r="B32" s="210" t="s">
        <v>102</v>
      </c>
      <c r="C32" s="210"/>
      <c r="D32" s="210"/>
      <c r="E32" s="210"/>
      <c r="F32" s="210"/>
      <c r="G32" s="211"/>
    </row>
    <row r="33" spans="1:7" ht="24" customHeight="1" x14ac:dyDescent="0.2">
      <c r="A33" s="128"/>
      <c r="B33" s="210" t="s">
        <v>98</v>
      </c>
      <c r="C33" s="210"/>
      <c r="D33" s="210"/>
      <c r="E33" s="210"/>
      <c r="F33" s="210"/>
      <c r="G33" s="211"/>
    </row>
    <row r="34" spans="1:7" x14ac:dyDescent="0.2">
      <c r="A34" s="129"/>
      <c r="B34" s="176"/>
      <c r="C34" s="176"/>
      <c r="D34" s="176"/>
      <c r="E34" s="176"/>
      <c r="F34" s="176"/>
      <c r="G34" s="177"/>
    </row>
    <row r="35" spans="1:7" ht="25.5" customHeight="1" x14ac:dyDescent="0.2">
      <c r="A35" s="178" t="s">
        <v>99</v>
      </c>
      <c r="B35" s="179"/>
      <c r="C35" s="179"/>
      <c r="D35" s="179"/>
      <c r="E35" s="179"/>
      <c r="F35" s="179"/>
      <c r="G35" s="180"/>
    </row>
    <row r="36" spans="1:7" ht="25.5" customHeight="1" thickBot="1" x14ac:dyDescent="0.25">
      <c r="A36" s="147"/>
      <c r="B36" s="148"/>
      <c r="C36" s="123"/>
      <c r="D36" s="123"/>
      <c r="E36" s="123"/>
      <c r="F36" s="123"/>
      <c r="G36" s="124"/>
    </row>
    <row r="37" spans="1:7" ht="48" customHeight="1" thickTop="1" thickBot="1" x14ac:dyDescent="0.25">
      <c r="A37" s="149" t="s">
        <v>109</v>
      </c>
      <c r="B37" s="150" t="s">
        <v>108</v>
      </c>
      <c r="C37" s="122"/>
      <c r="D37" s="122"/>
      <c r="E37" s="122"/>
      <c r="F37" s="122"/>
      <c r="G37" s="122"/>
    </row>
    <row r="38" spans="1:7" x14ac:dyDescent="0.2">
      <c r="A38" s="181"/>
      <c r="B38" s="181"/>
      <c r="C38" s="130"/>
      <c r="D38" s="119"/>
      <c r="E38" s="119"/>
      <c r="F38" s="119"/>
      <c r="G38" s="119"/>
    </row>
    <row r="46" spans="1:7" x14ac:dyDescent="0.2">
      <c r="F46" s="120"/>
    </row>
  </sheetData>
  <mergeCells count="24">
    <mergeCell ref="B17:G18"/>
    <mergeCell ref="A21:G21"/>
    <mergeCell ref="B24:E24"/>
    <mergeCell ref="B32:G32"/>
    <mergeCell ref="B33:G33"/>
    <mergeCell ref="B25:F25"/>
    <mergeCell ref="B19:G19"/>
    <mergeCell ref="A1:G1"/>
    <mergeCell ref="A3:G3"/>
    <mergeCell ref="B14:G14"/>
    <mergeCell ref="C16:G16"/>
    <mergeCell ref="A5:G5"/>
    <mergeCell ref="A8:G8"/>
    <mergeCell ref="A9:G9"/>
    <mergeCell ref="B13:G13"/>
    <mergeCell ref="A13:A14"/>
    <mergeCell ref="C15:G15"/>
    <mergeCell ref="B34:G34"/>
    <mergeCell ref="A26:G26"/>
    <mergeCell ref="A35:G35"/>
    <mergeCell ref="A38:B38"/>
    <mergeCell ref="A28:G28"/>
    <mergeCell ref="B30:G30"/>
    <mergeCell ref="A31:G31"/>
  </mergeCells>
  <phoneticPr fontId="0" type="noConversion"/>
  <hyperlinks>
    <hyperlink ref="A5:B5" location="'impostazioni calendario'!A1" display="Foglio: impostazioni calendario" xr:uid="{00000000-0004-0000-0000-000000000000}"/>
    <hyperlink ref="A8" location="'Riepilogo tsh'!A1" display="Foglio riepilogo - time sheet" xr:uid="{00000000-0004-0000-0000-000001000000}"/>
    <hyperlink ref="A30" location="'Riepilogo tsh'!A68" display="Sub-scheda project Cost: " xr:uid="{00000000-0004-0000-0000-000002000000}"/>
  </hyperlinks>
  <pageMargins left="0.39370078740157483" right="0.39370078740157483" top="0.59055118110236227" bottom="0.59055118110236227" header="0.51181102362204722" footer="0.51181102362204722"/>
  <pageSetup paperSize="9" scale="8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29"/>
  <sheetViews>
    <sheetView showRowColHeaders="0" topLeftCell="A7" workbookViewId="0">
      <selection activeCell="L16" sqref="L16"/>
    </sheetView>
  </sheetViews>
  <sheetFormatPr defaultColWidth="9.140625" defaultRowHeight="12.75" x14ac:dyDescent="0.2"/>
  <cols>
    <col min="1" max="4" width="9.140625" style="1"/>
    <col min="5" max="5" width="1.140625" style="1" customWidth="1"/>
    <col min="6" max="6" width="4.7109375" style="1" customWidth="1"/>
    <col min="7" max="7" width="2.28515625" style="1" customWidth="1"/>
    <col min="8" max="8" width="4.7109375" style="1" customWidth="1"/>
    <col min="9" max="9" width="9.140625" style="1"/>
    <col min="10" max="10" width="10.140625" style="1" bestFit="1" customWidth="1"/>
    <col min="11" max="11" width="9.140625" style="1"/>
    <col min="12" max="12" width="10.140625" style="1" bestFit="1" customWidth="1"/>
    <col min="13" max="16384" width="9.140625" style="1"/>
  </cols>
  <sheetData>
    <row r="2" spans="2:14" ht="15.75" x14ac:dyDescent="0.25">
      <c r="B2" s="218" t="s">
        <v>65</v>
      </c>
      <c r="C2" s="219"/>
      <c r="D2" s="219"/>
      <c r="E2" s="219"/>
      <c r="F2" s="219"/>
      <c r="G2" s="219"/>
      <c r="H2" s="219"/>
      <c r="I2" s="219"/>
      <c r="J2" s="219"/>
      <c r="K2" s="219"/>
      <c r="L2" s="219"/>
    </row>
    <row r="4" spans="2:14" x14ac:dyDescent="0.2">
      <c r="B4" s="4" t="s">
        <v>67</v>
      </c>
      <c r="L4" s="223" t="s">
        <v>70</v>
      </c>
      <c r="M4" s="223"/>
      <c r="N4" s="223"/>
    </row>
    <row r="5" spans="2:14" ht="6.95" customHeight="1" thickBot="1" x14ac:dyDescent="0.25"/>
    <row r="6" spans="2:14" ht="20.100000000000001" customHeight="1" thickTop="1" thickBot="1" x14ac:dyDescent="0.25">
      <c r="B6" s="6" t="s">
        <v>5</v>
      </c>
      <c r="C6" s="6"/>
      <c r="D6" s="6"/>
      <c r="E6" s="6"/>
      <c r="F6" s="220">
        <v>2021</v>
      </c>
      <c r="G6" s="221"/>
      <c r="H6" s="222"/>
    </row>
    <row r="7" spans="2:14" ht="13.5" thickTop="1" x14ac:dyDescent="0.2"/>
    <row r="8" spans="2:14" ht="20.100000000000001" customHeight="1" x14ac:dyDescent="0.2">
      <c r="B8" s="216" t="s">
        <v>30</v>
      </c>
      <c r="C8" s="216"/>
      <c r="D8" s="216"/>
      <c r="E8" s="216"/>
      <c r="F8" s="216"/>
      <c r="G8" s="216"/>
      <c r="H8" s="216"/>
      <c r="I8" s="216"/>
      <c r="J8" s="216"/>
      <c r="K8" s="216"/>
      <c r="L8" s="216"/>
    </row>
    <row r="9" spans="2:14" ht="20.100000000000001" customHeight="1" x14ac:dyDescent="0.2">
      <c r="B9" s="217"/>
      <c r="C9" s="217"/>
      <c r="D9" s="217"/>
      <c r="E9" s="217"/>
      <c r="F9" s="217"/>
      <c r="G9" s="217"/>
      <c r="H9" s="217"/>
      <c r="I9" s="217"/>
      <c r="J9" s="217"/>
      <c r="K9" s="217"/>
      <c r="L9" s="217"/>
    </row>
    <row r="10" spans="2:14" ht="18" customHeight="1" x14ac:dyDescent="0.2">
      <c r="F10" s="8" t="s">
        <v>0</v>
      </c>
      <c r="G10" s="8"/>
      <c r="H10" s="8" t="s">
        <v>1</v>
      </c>
      <c r="I10" s="9"/>
      <c r="J10" s="9"/>
      <c r="K10" s="9"/>
      <c r="L10" s="9"/>
    </row>
    <row r="11" spans="2:14" ht="15" customHeight="1" x14ac:dyDescent="0.2">
      <c r="B11" s="213" t="s">
        <v>4</v>
      </c>
      <c r="C11" s="213"/>
      <c r="D11" s="213"/>
      <c r="E11" s="2"/>
      <c r="F11" s="7">
        <v>1</v>
      </c>
      <c r="G11" s="5" t="s">
        <v>2</v>
      </c>
      <c r="H11" s="7">
        <v>1</v>
      </c>
      <c r="I11" s="9"/>
      <c r="J11" s="3">
        <f>IF(F11*H11&gt;0,DATE(Anno,H11,F11),"")</f>
        <v>44197</v>
      </c>
      <c r="K11" s="9"/>
      <c r="L11" s="3">
        <f>IF(F11*H11&gt;0,DATE((Anno+1),H11,F11),"")</f>
        <v>44562</v>
      </c>
    </row>
    <row r="12" spans="2:14" ht="15" customHeight="1" x14ac:dyDescent="0.2">
      <c r="B12" s="213" t="s">
        <v>6</v>
      </c>
      <c r="C12" s="213"/>
      <c r="D12" s="213"/>
      <c r="E12" s="2"/>
      <c r="F12" s="7">
        <v>6</v>
      </c>
      <c r="G12" s="5" t="s">
        <v>2</v>
      </c>
      <c r="H12" s="7">
        <v>1</v>
      </c>
      <c r="I12" s="9"/>
      <c r="J12" s="3">
        <f t="shared" ref="J12:J24" si="0">IF(F12*H12&gt;0,DATE(Anno,H12,F12),"")</f>
        <v>44202</v>
      </c>
      <c r="K12" s="9"/>
      <c r="L12" s="3">
        <f>IF(F12*H12&gt;0,DATE((Anno+1),H12,F12),"")</f>
        <v>44567</v>
      </c>
    </row>
    <row r="13" spans="2:14" ht="15" customHeight="1" x14ac:dyDescent="0.2">
      <c r="B13" s="213" t="s">
        <v>7</v>
      </c>
      <c r="C13" s="213"/>
      <c r="D13" s="213"/>
      <c r="E13" s="2"/>
      <c r="F13" s="7">
        <v>25</v>
      </c>
      <c r="G13" s="5" t="s">
        <v>2</v>
      </c>
      <c r="H13" s="7">
        <v>4</v>
      </c>
      <c r="I13" s="9"/>
      <c r="J13" s="3">
        <f t="shared" si="0"/>
        <v>44311</v>
      </c>
      <c r="K13" s="9"/>
      <c r="L13" s="9"/>
    </row>
    <row r="14" spans="2:14" ht="15" customHeight="1" x14ac:dyDescent="0.2">
      <c r="B14" s="213" t="s">
        <v>8</v>
      </c>
      <c r="C14" s="213"/>
      <c r="D14" s="213"/>
      <c r="E14" s="2"/>
      <c r="F14" s="7">
        <v>1</v>
      </c>
      <c r="G14" s="5" t="s">
        <v>2</v>
      </c>
      <c r="H14" s="7">
        <v>5</v>
      </c>
      <c r="I14" s="9"/>
      <c r="J14" s="3">
        <v>201</v>
      </c>
      <c r="K14" s="9"/>
      <c r="L14" s="9"/>
    </row>
    <row r="15" spans="2:14" ht="15" customHeight="1" x14ac:dyDescent="0.2">
      <c r="B15" s="213" t="s">
        <v>9</v>
      </c>
      <c r="C15" s="213"/>
      <c r="D15" s="213"/>
      <c r="E15" s="2"/>
      <c r="F15" s="7">
        <v>2</v>
      </c>
      <c r="G15" s="5" t="s">
        <v>2</v>
      </c>
      <c r="H15" s="7">
        <v>6</v>
      </c>
      <c r="I15" s="9"/>
      <c r="J15" s="3">
        <f t="shared" si="0"/>
        <v>44349</v>
      </c>
      <c r="K15" s="9"/>
      <c r="L15" s="9"/>
    </row>
    <row r="16" spans="2:14" ht="15" customHeight="1" x14ac:dyDescent="0.2">
      <c r="B16" s="213" t="s">
        <v>10</v>
      </c>
      <c r="C16" s="213"/>
      <c r="D16" s="213"/>
      <c r="E16" s="2"/>
      <c r="F16" s="7">
        <v>15</v>
      </c>
      <c r="G16" s="5" t="s">
        <v>2</v>
      </c>
      <c r="H16" s="7">
        <v>8</v>
      </c>
      <c r="I16" s="9"/>
      <c r="J16" s="3">
        <f t="shared" si="0"/>
        <v>44423</v>
      </c>
      <c r="K16" s="9"/>
      <c r="L16" s="9"/>
    </row>
    <row r="17" spans="1:14" ht="15" customHeight="1" x14ac:dyDescent="0.2">
      <c r="B17" s="213" t="s">
        <v>11</v>
      </c>
      <c r="C17" s="213"/>
      <c r="D17" s="213"/>
      <c r="E17" s="2"/>
      <c r="F17" s="7">
        <v>1</v>
      </c>
      <c r="G17" s="5" t="s">
        <v>2</v>
      </c>
      <c r="H17" s="7">
        <v>11</v>
      </c>
      <c r="I17" s="9"/>
      <c r="J17" s="3">
        <f t="shared" si="0"/>
        <v>44501</v>
      </c>
      <c r="K17" s="9"/>
      <c r="L17" s="9"/>
    </row>
    <row r="18" spans="1:14" ht="15" customHeight="1" x14ac:dyDescent="0.2">
      <c r="B18" s="213" t="s">
        <v>12</v>
      </c>
      <c r="C18" s="213"/>
      <c r="D18" s="213"/>
      <c r="E18" s="2"/>
      <c r="F18" s="7">
        <v>8</v>
      </c>
      <c r="G18" s="5" t="s">
        <v>2</v>
      </c>
      <c r="H18" s="7">
        <v>12</v>
      </c>
      <c r="I18" s="9"/>
      <c r="J18" s="3">
        <f t="shared" si="0"/>
        <v>44538</v>
      </c>
      <c r="K18" s="9"/>
      <c r="L18" s="9"/>
    </row>
    <row r="19" spans="1:14" ht="15" customHeight="1" x14ac:dyDescent="0.2">
      <c r="B19" s="213" t="s">
        <v>13</v>
      </c>
      <c r="C19" s="213"/>
      <c r="D19" s="213"/>
      <c r="E19" s="2"/>
      <c r="F19" s="7">
        <v>25</v>
      </c>
      <c r="G19" s="5" t="s">
        <v>2</v>
      </c>
      <c r="H19" s="7">
        <v>12</v>
      </c>
      <c r="I19" s="9"/>
      <c r="J19" s="3">
        <f t="shared" si="0"/>
        <v>44555</v>
      </c>
      <c r="K19" s="9"/>
      <c r="L19" s="9"/>
    </row>
    <row r="20" spans="1:14" ht="15" customHeight="1" x14ac:dyDescent="0.2">
      <c r="B20" s="213" t="s">
        <v>14</v>
      </c>
      <c r="C20" s="213"/>
      <c r="D20" s="213"/>
      <c r="E20" s="2"/>
      <c r="F20" s="7">
        <v>26</v>
      </c>
      <c r="G20" s="5" t="s">
        <v>2</v>
      </c>
      <c r="H20" s="7">
        <v>12</v>
      </c>
      <c r="I20" s="9"/>
      <c r="J20" s="3">
        <f t="shared" si="0"/>
        <v>44556</v>
      </c>
      <c r="K20" s="9"/>
      <c r="L20" s="9"/>
    </row>
    <row r="21" spans="1:14" ht="15" customHeight="1" x14ac:dyDescent="0.2">
      <c r="B21" s="213" t="s">
        <v>3</v>
      </c>
      <c r="C21" s="213"/>
      <c r="D21" s="213"/>
      <c r="E21" s="2"/>
      <c r="F21" s="7">
        <v>17</v>
      </c>
      <c r="G21" s="5" t="s">
        <v>2</v>
      </c>
      <c r="H21" s="7">
        <v>6</v>
      </c>
      <c r="I21" s="9"/>
      <c r="J21" s="3">
        <f t="shared" si="0"/>
        <v>44364</v>
      </c>
      <c r="K21" s="9"/>
      <c r="L21" s="9"/>
    </row>
    <row r="22" spans="1:14" ht="15" customHeight="1" x14ac:dyDescent="0.2">
      <c r="B22" s="213"/>
      <c r="C22" s="213"/>
      <c r="D22" s="213"/>
      <c r="E22" s="2"/>
      <c r="F22" s="7"/>
      <c r="G22" s="5" t="s">
        <v>2</v>
      </c>
      <c r="H22" s="7"/>
      <c r="I22" s="9"/>
      <c r="J22" s="3" t="str">
        <f t="shared" si="0"/>
        <v/>
      </c>
      <c r="K22" s="9"/>
      <c r="L22" s="9"/>
    </row>
    <row r="23" spans="1:14" ht="15" customHeight="1" x14ac:dyDescent="0.2">
      <c r="B23" s="213"/>
      <c r="C23" s="213"/>
      <c r="D23" s="213"/>
      <c r="E23" s="2"/>
      <c r="F23" s="7"/>
      <c r="G23" s="5" t="s">
        <v>2</v>
      </c>
      <c r="H23" s="7"/>
      <c r="I23" s="9"/>
      <c r="J23" s="3" t="str">
        <f t="shared" si="0"/>
        <v/>
      </c>
      <c r="K23" s="9"/>
      <c r="L23" s="9"/>
    </row>
    <row r="24" spans="1:14" ht="15" customHeight="1" x14ac:dyDescent="0.2">
      <c r="B24" s="213"/>
      <c r="C24" s="213"/>
      <c r="D24" s="213"/>
      <c r="E24" s="2"/>
      <c r="F24" s="7"/>
      <c r="G24" s="5" t="s">
        <v>2</v>
      </c>
      <c r="H24" s="7"/>
      <c r="I24" s="9"/>
      <c r="J24" s="3" t="str">
        <f t="shared" si="0"/>
        <v/>
      </c>
      <c r="K24" s="9"/>
      <c r="L24" s="9"/>
    </row>
    <row r="25" spans="1:14" ht="15" customHeight="1" x14ac:dyDescent="0.2">
      <c r="B25" s="213"/>
      <c r="C25" s="213"/>
      <c r="D25" s="213"/>
      <c r="E25" s="2"/>
      <c r="F25" s="7"/>
      <c r="G25" s="5" t="s">
        <v>2</v>
      </c>
      <c r="H25" s="7"/>
      <c r="I25" s="9"/>
      <c r="J25" s="3" t="str">
        <f>IF(F25*H25&gt;0,DATE(Anno,H25,F25),"")</f>
        <v/>
      </c>
      <c r="K25" s="9"/>
      <c r="L25" s="9"/>
    </row>
    <row r="26" spans="1:14" ht="15" customHeight="1" x14ac:dyDescent="0.2">
      <c r="B26" s="215" t="s">
        <v>15</v>
      </c>
      <c r="C26" s="215"/>
      <c r="D26" s="215"/>
      <c r="E26" s="2"/>
      <c r="F26" s="15">
        <f>DAY(J26)</f>
        <v>5</v>
      </c>
      <c r="G26" s="5" t="s">
        <v>2</v>
      </c>
      <c r="H26" s="16">
        <f>MONTH(J26)</f>
        <v>4</v>
      </c>
      <c r="I26" s="9"/>
      <c r="J26" s="3">
        <f>Pasqua + 1</f>
        <v>44291</v>
      </c>
      <c r="K26" s="9"/>
      <c r="L26" s="9"/>
    </row>
    <row r="27" spans="1:14" x14ac:dyDescent="0.2">
      <c r="J27" s="4"/>
    </row>
    <row r="29" spans="1:14" x14ac:dyDescent="0.2">
      <c r="A29" s="18"/>
      <c r="B29" s="214"/>
      <c r="C29" s="214"/>
      <c r="D29" s="214"/>
      <c r="E29" s="214"/>
      <c r="F29" s="214"/>
      <c r="G29" s="214"/>
      <c r="H29" s="214"/>
      <c r="I29" s="214"/>
      <c r="J29" s="214"/>
      <c r="K29" s="214"/>
      <c r="L29" s="214"/>
      <c r="M29" s="18"/>
      <c r="N29" s="18"/>
    </row>
  </sheetData>
  <mergeCells count="21">
    <mergeCell ref="B13:D13"/>
    <mergeCell ref="B14:D14"/>
    <mergeCell ref="B8:L9"/>
    <mergeCell ref="B2:L2"/>
    <mergeCell ref="B11:D11"/>
    <mergeCell ref="B12:D12"/>
    <mergeCell ref="F6:H6"/>
    <mergeCell ref="L4:N4"/>
    <mergeCell ref="B20:D20"/>
    <mergeCell ref="B29:L29"/>
    <mergeCell ref="B25:D25"/>
    <mergeCell ref="B26:D26"/>
    <mergeCell ref="B23:D23"/>
    <mergeCell ref="B24:D24"/>
    <mergeCell ref="B21:D21"/>
    <mergeCell ref="B22:D22"/>
    <mergeCell ref="B19:D19"/>
    <mergeCell ref="B15:D15"/>
    <mergeCell ref="B16:D16"/>
    <mergeCell ref="B17:D17"/>
    <mergeCell ref="B18:D18"/>
  </mergeCells>
  <phoneticPr fontId="0" type="noConversion"/>
  <hyperlinks>
    <hyperlink ref="L4" location="'Istruzioni per la compilazione'!A1" display="Torna alla pagina delle istruzioni" xr:uid="{00000000-0004-0000-0100-000000000000}"/>
  </hyperlink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43"/>
  <sheetViews>
    <sheetView topLeftCell="A16" zoomScaleNormal="100" zoomScaleSheetLayoutView="100" workbookViewId="0">
      <selection activeCell="B13" sqref="B13:K13"/>
    </sheetView>
  </sheetViews>
  <sheetFormatPr defaultColWidth="9.140625" defaultRowHeight="12.75" x14ac:dyDescent="0.2"/>
  <cols>
    <col min="1" max="1" width="29" style="20" customWidth="1"/>
    <col min="2" max="10" width="5.7109375" style="20" customWidth="1"/>
    <col min="11" max="11" width="9.42578125" style="20" customWidth="1"/>
    <col min="12" max="27" width="5.7109375" style="20" customWidth="1"/>
    <col min="28" max="16384" width="9.140625" style="20"/>
  </cols>
  <sheetData>
    <row r="1" spans="1:27" ht="18" x14ac:dyDescent="0.25">
      <c r="A1" s="260" t="s">
        <v>32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0"/>
      <c r="P1" s="19"/>
    </row>
    <row r="2" spans="1:27" x14ac:dyDescent="0.2">
      <c r="A2" s="261" t="s">
        <v>33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1"/>
    </row>
    <row r="3" spans="1:27" ht="13.5" thickBot="1" x14ac:dyDescent="0.25"/>
    <row r="4" spans="1:27" ht="15.75" thickTop="1" x14ac:dyDescent="0.2">
      <c r="A4" s="65" t="s">
        <v>16</v>
      </c>
      <c r="B4" s="262" t="s">
        <v>105</v>
      </c>
      <c r="C4" s="262"/>
      <c r="D4" s="262"/>
      <c r="E4" s="262"/>
      <c r="F4" s="262"/>
      <c r="G4" s="262"/>
      <c r="H4" s="262"/>
      <c r="I4" s="262"/>
      <c r="J4" s="262"/>
      <c r="K4" s="263"/>
      <c r="L4" s="22"/>
      <c r="M4" s="223" t="s">
        <v>70</v>
      </c>
      <c r="N4" s="223"/>
      <c r="O4" s="223"/>
      <c r="P4" s="223"/>
      <c r="Q4" s="223"/>
    </row>
    <row r="5" spans="1:27" ht="15" x14ac:dyDescent="0.2">
      <c r="A5" s="66" t="s">
        <v>17</v>
      </c>
      <c r="B5" s="264"/>
      <c r="C5" s="265"/>
      <c r="D5" s="265"/>
      <c r="E5" s="265"/>
      <c r="F5" s="265"/>
      <c r="G5" s="265"/>
      <c r="H5" s="265"/>
      <c r="I5" s="265"/>
      <c r="J5" s="265"/>
      <c r="K5" s="266"/>
      <c r="L5" s="22"/>
    </row>
    <row r="6" spans="1:27" ht="15" x14ac:dyDescent="0.2">
      <c r="A6" s="66" t="s">
        <v>19</v>
      </c>
      <c r="B6" s="264"/>
      <c r="C6" s="265"/>
      <c r="D6" s="265"/>
      <c r="E6" s="265"/>
      <c r="F6" s="265"/>
      <c r="G6" s="265"/>
      <c r="H6" s="265"/>
      <c r="I6" s="265"/>
      <c r="J6" s="265"/>
      <c r="K6" s="266"/>
      <c r="L6" s="22"/>
      <c r="M6" s="151"/>
    </row>
    <row r="7" spans="1:27" ht="15" x14ac:dyDescent="0.2">
      <c r="A7" s="66" t="s">
        <v>31</v>
      </c>
      <c r="B7" s="277">
        <f>'Impostazioni calendario'!F6</f>
        <v>2021</v>
      </c>
      <c r="C7" s="277"/>
      <c r="D7" s="280"/>
      <c r="E7" s="280"/>
      <c r="F7" s="280"/>
      <c r="G7" s="280"/>
      <c r="H7" s="280"/>
      <c r="I7" s="280"/>
      <c r="J7" s="280"/>
      <c r="K7" s="281"/>
      <c r="L7" s="22"/>
      <c r="S7" s="283"/>
      <c r="T7" s="283"/>
      <c r="U7" s="282"/>
      <c r="V7" s="282"/>
      <c r="W7" s="282"/>
      <c r="X7" s="282"/>
      <c r="Y7" s="138"/>
    </row>
    <row r="8" spans="1:27" ht="15" x14ac:dyDescent="0.2">
      <c r="A8" s="67" t="s">
        <v>34</v>
      </c>
      <c r="B8" s="274"/>
      <c r="C8" s="275"/>
      <c r="D8" s="275"/>
      <c r="E8" s="275"/>
      <c r="F8" s="275"/>
      <c r="G8" s="275"/>
      <c r="H8" s="275"/>
      <c r="I8" s="275"/>
      <c r="J8" s="275"/>
      <c r="K8" s="276"/>
      <c r="L8" s="22"/>
    </row>
    <row r="9" spans="1:27" ht="15" x14ac:dyDescent="0.2">
      <c r="A9" s="67" t="s">
        <v>107</v>
      </c>
      <c r="B9" s="278"/>
      <c r="C9" s="278"/>
      <c r="D9" s="278"/>
      <c r="E9" s="278"/>
      <c r="F9" s="278"/>
      <c r="G9" s="278"/>
      <c r="H9" s="278"/>
      <c r="I9" s="278"/>
      <c r="J9" s="278"/>
      <c r="K9" s="279"/>
      <c r="L9" s="22"/>
    </row>
    <row r="10" spans="1:27" ht="15" customHeight="1" x14ac:dyDescent="0.2">
      <c r="A10" s="68" t="s">
        <v>110</v>
      </c>
      <c r="B10" s="274"/>
      <c r="C10" s="275"/>
      <c r="D10" s="275"/>
      <c r="E10" s="275"/>
      <c r="F10" s="275"/>
      <c r="G10" s="275"/>
      <c r="H10" s="275"/>
      <c r="I10" s="275"/>
      <c r="J10" s="275"/>
      <c r="K10" s="276"/>
      <c r="L10" s="22"/>
    </row>
    <row r="11" spans="1:27" ht="15" customHeight="1" x14ac:dyDescent="0.2">
      <c r="A11" s="68" t="s">
        <v>119</v>
      </c>
      <c r="B11" s="229">
        <f>B10*1720/12</f>
        <v>0</v>
      </c>
      <c r="C11" s="230"/>
      <c r="D11" s="230"/>
      <c r="E11" s="230"/>
      <c r="F11" s="230"/>
      <c r="G11" s="230"/>
      <c r="H11" s="230"/>
      <c r="I11" s="230"/>
      <c r="J11" s="230"/>
      <c r="K11" s="231"/>
      <c r="L11" s="22"/>
    </row>
    <row r="12" spans="1:27" ht="27.75" customHeight="1" x14ac:dyDescent="0.2">
      <c r="A12" s="66" t="s">
        <v>90</v>
      </c>
      <c r="B12" s="270" t="s">
        <v>106</v>
      </c>
      <c r="C12" s="271"/>
      <c r="D12" s="271"/>
      <c r="E12" s="271"/>
      <c r="F12" s="271"/>
      <c r="G12" s="271"/>
      <c r="H12" s="271"/>
      <c r="I12" s="271"/>
      <c r="J12" s="271"/>
      <c r="K12" s="272"/>
      <c r="L12" s="175"/>
      <c r="M12" s="226" t="s">
        <v>118</v>
      </c>
      <c r="N12" s="227"/>
      <c r="O12" s="227"/>
      <c r="P12" s="228"/>
    </row>
    <row r="13" spans="1:27" ht="15" x14ac:dyDescent="0.2">
      <c r="A13" s="66" t="s">
        <v>37</v>
      </c>
      <c r="B13" s="274"/>
      <c r="C13" s="275"/>
      <c r="D13" s="275"/>
      <c r="E13" s="275"/>
      <c r="F13" s="275"/>
      <c r="G13" s="275"/>
      <c r="H13" s="275"/>
      <c r="I13" s="275"/>
      <c r="J13" s="275"/>
      <c r="K13" s="276"/>
      <c r="L13" s="174" t="s">
        <v>112</v>
      </c>
      <c r="M13" s="155" t="s">
        <v>113</v>
      </c>
      <c r="N13" s="155" t="s">
        <v>114</v>
      </c>
      <c r="O13" s="156" t="s">
        <v>115</v>
      </c>
      <c r="P13" s="157" t="s">
        <v>116</v>
      </c>
    </row>
    <row r="14" spans="1:27" ht="13.5" thickBot="1" x14ac:dyDescent="0.25"/>
    <row r="15" spans="1:27" ht="42" customHeight="1" thickBot="1" x14ac:dyDescent="0.25">
      <c r="A15" s="267" t="s">
        <v>81</v>
      </c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  <c r="Y15" s="268"/>
      <c r="Z15" s="268"/>
      <c r="AA15" s="269"/>
    </row>
    <row r="16" spans="1:27" ht="17.25" customHeight="1" thickBot="1" x14ac:dyDescent="0.25">
      <c r="A16" s="152" t="s">
        <v>16</v>
      </c>
      <c r="B16" s="254" t="str">
        <f>B4</f>
        <v>Università degli studi di Napoli Federico II-Dipartimento di Giurisprudenza</v>
      </c>
      <c r="C16" s="254"/>
      <c r="D16" s="254"/>
      <c r="E16" s="254"/>
      <c r="F16" s="254"/>
      <c r="G16" s="254"/>
      <c r="H16" s="254"/>
      <c r="I16" s="254"/>
      <c r="J16" s="255"/>
      <c r="K16" s="32"/>
      <c r="L16" s="253"/>
      <c r="M16" s="253"/>
      <c r="N16" s="251"/>
      <c r="O16" s="251"/>
      <c r="P16" s="251"/>
      <c r="Q16" s="251"/>
    </row>
    <row r="17" spans="1:27" ht="17.25" customHeight="1" thickTop="1" thickBot="1" x14ac:dyDescent="0.25">
      <c r="A17" s="73" t="s">
        <v>17</v>
      </c>
      <c r="B17" s="256">
        <f>B5</f>
        <v>0</v>
      </c>
      <c r="C17" s="257"/>
      <c r="D17" s="257"/>
      <c r="E17" s="257"/>
      <c r="F17" s="257"/>
      <c r="G17" s="257"/>
      <c r="H17" s="257"/>
      <c r="I17" s="257"/>
      <c r="J17" s="258"/>
      <c r="K17" s="34"/>
      <c r="L17" s="273"/>
      <c r="M17" s="273"/>
      <c r="N17" s="259"/>
      <c r="O17" s="251"/>
      <c r="P17" s="251"/>
      <c r="Q17" s="251"/>
    </row>
    <row r="18" spans="1:27" ht="24" customHeight="1" thickTop="1" thickBot="1" x14ac:dyDescent="0.25">
      <c r="A18" s="73" t="s">
        <v>51</v>
      </c>
      <c r="B18" s="289">
        <f>B6</f>
        <v>0</v>
      </c>
      <c r="C18" s="290"/>
      <c r="D18" s="290"/>
      <c r="E18" s="290"/>
      <c r="F18" s="290"/>
      <c r="G18" s="290"/>
      <c r="H18" s="290"/>
      <c r="I18" s="290"/>
      <c r="J18" s="291"/>
      <c r="K18" s="36"/>
      <c r="L18" s="252"/>
      <c r="M18" s="252"/>
      <c r="N18" s="251"/>
      <c r="O18" s="251"/>
      <c r="P18" s="251"/>
      <c r="Q18" s="251"/>
    </row>
    <row r="19" spans="1:27" ht="29.25" customHeight="1" thickTop="1" thickBot="1" x14ac:dyDescent="0.25">
      <c r="A19" s="74" t="s">
        <v>31</v>
      </c>
      <c r="B19" s="292">
        <f>'Impostazioni calendario'!F6</f>
        <v>2021</v>
      </c>
      <c r="C19" s="293"/>
      <c r="D19" s="293">
        <f>'Impostazioni calendario'!H24</f>
        <v>0</v>
      </c>
      <c r="E19" s="294"/>
      <c r="F19" s="35"/>
      <c r="G19" s="35"/>
      <c r="H19" s="35"/>
      <c r="I19" s="35"/>
      <c r="J19" s="30"/>
      <c r="K19" s="30"/>
      <c r="L19" s="283"/>
      <c r="M19" s="283"/>
      <c r="N19" s="282"/>
      <c r="O19" s="282"/>
      <c r="P19" s="282"/>
      <c r="Q19" s="282"/>
    </row>
    <row r="20" spans="1:27" ht="15.75" customHeight="1" thickTop="1" thickBot="1" x14ac:dyDescent="0.25">
      <c r="A20" s="95" t="s">
        <v>78</v>
      </c>
      <c r="B20" s="286">
        <f>Z33</f>
        <v>0</v>
      </c>
      <c r="C20" s="287"/>
      <c r="D20" s="287"/>
      <c r="E20" s="288"/>
    </row>
    <row r="21" spans="1:27" ht="19.5" thickTop="1" thickBot="1" x14ac:dyDescent="0.25">
      <c r="A21" s="284"/>
      <c r="B21" s="285"/>
      <c r="C21" s="285"/>
      <c r="D21" s="285"/>
      <c r="E21" s="285"/>
      <c r="F21" s="285"/>
      <c r="G21" s="285"/>
      <c r="H21" s="285"/>
      <c r="I21" s="285"/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285"/>
      <c r="V21" s="285"/>
      <c r="W21" s="285"/>
      <c r="X21" s="285"/>
      <c r="Y21" s="285"/>
    </row>
    <row r="22" spans="1:27" ht="25.5" customHeight="1" thickTop="1" thickBot="1" x14ac:dyDescent="0.25">
      <c r="A22" s="93" t="s">
        <v>80</v>
      </c>
      <c r="B22" s="242" t="s">
        <v>38</v>
      </c>
      <c r="C22" s="243"/>
      <c r="D22" s="242" t="s">
        <v>39</v>
      </c>
      <c r="E22" s="243"/>
      <c r="F22" s="242" t="s">
        <v>40</v>
      </c>
      <c r="G22" s="243"/>
      <c r="H22" s="242" t="s">
        <v>41</v>
      </c>
      <c r="I22" s="243"/>
      <c r="J22" s="242" t="s">
        <v>42</v>
      </c>
      <c r="K22" s="243"/>
      <c r="L22" s="242" t="s">
        <v>43</v>
      </c>
      <c r="M22" s="243"/>
      <c r="N22" s="242" t="s">
        <v>44</v>
      </c>
      <c r="O22" s="243"/>
      <c r="P22" s="242" t="s">
        <v>45</v>
      </c>
      <c r="Q22" s="243"/>
      <c r="R22" s="242" t="s">
        <v>46</v>
      </c>
      <c r="S22" s="243"/>
      <c r="T22" s="242" t="s">
        <v>47</v>
      </c>
      <c r="U22" s="243"/>
      <c r="V22" s="242" t="s">
        <v>48</v>
      </c>
      <c r="W22" s="243"/>
      <c r="X22" s="242" t="s">
        <v>49</v>
      </c>
      <c r="Y22" s="243"/>
      <c r="Z22" s="246" t="s">
        <v>50</v>
      </c>
      <c r="AA22" s="247"/>
    </row>
    <row r="23" spans="1:27" ht="62.45" customHeight="1" thickTop="1" x14ac:dyDescent="0.2">
      <c r="A23" s="131" t="str">
        <f>B12</f>
        <v>Institutional research</v>
      </c>
      <c r="B23" s="248">
        <f>January!AU12</f>
        <v>0</v>
      </c>
      <c r="C23" s="249"/>
      <c r="D23" s="248">
        <f>February!AU12</f>
        <v>0</v>
      </c>
      <c r="E23" s="249"/>
      <c r="F23" s="248">
        <f>March!AU12</f>
        <v>0</v>
      </c>
      <c r="G23" s="249"/>
      <c r="H23" s="248">
        <f>April!AU12</f>
        <v>0</v>
      </c>
      <c r="I23" s="249"/>
      <c r="J23" s="248">
        <f>May!AU12</f>
        <v>0</v>
      </c>
      <c r="K23" s="249"/>
      <c r="L23" s="248">
        <f>June!AU12</f>
        <v>0</v>
      </c>
      <c r="M23" s="249"/>
      <c r="N23" s="248">
        <f>July!AU12</f>
        <v>0</v>
      </c>
      <c r="O23" s="249"/>
      <c r="P23" s="248">
        <f>August!AU12</f>
        <v>0</v>
      </c>
      <c r="Q23" s="249"/>
      <c r="R23" s="248">
        <f>September!AU12</f>
        <v>0</v>
      </c>
      <c r="S23" s="249"/>
      <c r="T23" s="248">
        <f>October!AU12</f>
        <v>0</v>
      </c>
      <c r="U23" s="249"/>
      <c r="V23" s="248">
        <f>November!AU12</f>
        <v>0</v>
      </c>
      <c r="W23" s="249"/>
      <c r="X23" s="248">
        <f>December!AU12</f>
        <v>0</v>
      </c>
      <c r="Y23" s="249"/>
      <c r="Z23" s="248">
        <f>SUM(B23:Y23)</f>
        <v>0</v>
      </c>
      <c r="AA23" s="249" t="e">
        <f>Z23*#REF!</f>
        <v>#REF!</v>
      </c>
    </row>
    <row r="24" spans="1:27" ht="25.15" customHeight="1" x14ac:dyDescent="0.2">
      <c r="A24" s="69" t="s">
        <v>111</v>
      </c>
      <c r="B24" s="240">
        <f>January!AU13</f>
        <v>0</v>
      </c>
      <c r="C24" s="241"/>
      <c r="D24" s="240">
        <f>February!AU13</f>
        <v>0</v>
      </c>
      <c r="E24" s="241"/>
      <c r="F24" s="240">
        <f>March!AU13</f>
        <v>0</v>
      </c>
      <c r="G24" s="241"/>
      <c r="H24" s="240">
        <f>April!AU13</f>
        <v>0</v>
      </c>
      <c r="I24" s="241"/>
      <c r="J24" s="240">
        <f>May!AU13</f>
        <v>0</v>
      </c>
      <c r="K24" s="241"/>
      <c r="L24" s="240">
        <f>June!AU13</f>
        <v>0</v>
      </c>
      <c r="M24" s="241"/>
      <c r="N24" s="240">
        <f>July!AU13</f>
        <v>0</v>
      </c>
      <c r="O24" s="241"/>
      <c r="P24" s="240">
        <f>August!AU13</f>
        <v>0</v>
      </c>
      <c r="Q24" s="241"/>
      <c r="R24" s="240">
        <f>September!AU13</f>
        <v>0</v>
      </c>
      <c r="S24" s="241"/>
      <c r="T24" s="240">
        <f>October!AU13</f>
        <v>0</v>
      </c>
      <c r="U24" s="241"/>
      <c r="V24" s="240">
        <f>November!AU13</f>
        <v>0</v>
      </c>
      <c r="W24" s="241"/>
      <c r="X24" s="240">
        <f>December!AU13</f>
        <v>0</v>
      </c>
      <c r="Y24" s="241"/>
      <c r="Z24" s="240">
        <f t="shared" ref="Z24:Z33" si="0">SUM(B24:Y24)</f>
        <v>0</v>
      </c>
      <c r="AA24" s="241" t="e">
        <f>Z24*#REF!</f>
        <v>#REF!</v>
      </c>
    </row>
    <row r="25" spans="1:27" x14ac:dyDescent="0.2">
      <c r="A25" s="92" t="str">
        <f>L13</f>
        <v>WP1</v>
      </c>
      <c r="B25" s="244">
        <f>January!AU14</f>
        <v>0</v>
      </c>
      <c r="C25" s="245"/>
      <c r="D25" s="244">
        <f>February!AU14</f>
        <v>0</v>
      </c>
      <c r="E25" s="245"/>
      <c r="F25" s="244">
        <f>March!AU14</f>
        <v>0</v>
      </c>
      <c r="G25" s="245"/>
      <c r="H25" s="244">
        <f>April!AU14</f>
        <v>0</v>
      </c>
      <c r="I25" s="245"/>
      <c r="J25" s="244">
        <f>May!AU14</f>
        <v>0</v>
      </c>
      <c r="K25" s="245"/>
      <c r="L25" s="244">
        <f>June!AU14</f>
        <v>0</v>
      </c>
      <c r="M25" s="245"/>
      <c r="N25" s="244">
        <f>July!AU14</f>
        <v>0</v>
      </c>
      <c r="O25" s="245"/>
      <c r="P25" s="244">
        <f>August!AU14</f>
        <v>0</v>
      </c>
      <c r="Q25" s="245"/>
      <c r="R25" s="244">
        <f>September!AU14</f>
        <v>0</v>
      </c>
      <c r="S25" s="245"/>
      <c r="T25" s="244">
        <f>October!AU14</f>
        <v>0</v>
      </c>
      <c r="U25" s="245"/>
      <c r="V25" s="244">
        <f>November!AU14</f>
        <v>0</v>
      </c>
      <c r="W25" s="245"/>
      <c r="X25" s="244">
        <f>December!AU14</f>
        <v>0</v>
      </c>
      <c r="Y25" s="245"/>
      <c r="Z25" s="244">
        <f t="shared" si="0"/>
        <v>0</v>
      </c>
      <c r="AA25" s="245" t="e">
        <f>Z25*#REF!</f>
        <v>#REF!</v>
      </c>
    </row>
    <row r="26" spans="1:27" x14ac:dyDescent="0.2">
      <c r="A26" s="92" t="str">
        <f>M13</f>
        <v>WP2</v>
      </c>
      <c r="B26" s="244">
        <f>January!AU15</f>
        <v>0</v>
      </c>
      <c r="C26" s="245"/>
      <c r="D26" s="244">
        <f>February!AU15</f>
        <v>0</v>
      </c>
      <c r="E26" s="245"/>
      <c r="F26" s="244">
        <f>March!AU15</f>
        <v>0</v>
      </c>
      <c r="G26" s="245"/>
      <c r="H26" s="244">
        <f>April!AU15</f>
        <v>0</v>
      </c>
      <c r="I26" s="245"/>
      <c r="J26" s="244">
        <f>May!AU15</f>
        <v>0</v>
      </c>
      <c r="K26" s="245"/>
      <c r="L26" s="244">
        <f>June!AU15</f>
        <v>0</v>
      </c>
      <c r="M26" s="245"/>
      <c r="N26" s="244">
        <f>July!AU15</f>
        <v>0</v>
      </c>
      <c r="O26" s="245"/>
      <c r="P26" s="244">
        <f>August!AU15</f>
        <v>0</v>
      </c>
      <c r="Q26" s="245"/>
      <c r="R26" s="244">
        <f>September!AU15</f>
        <v>0</v>
      </c>
      <c r="S26" s="245"/>
      <c r="T26" s="244">
        <f>October!AU15</f>
        <v>0</v>
      </c>
      <c r="U26" s="245"/>
      <c r="V26" s="244">
        <f>November!AU15</f>
        <v>0</v>
      </c>
      <c r="W26" s="245"/>
      <c r="X26" s="244">
        <f>December!AU15</f>
        <v>0</v>
      </c>
      <c r="Y26" s="245"/>
      <c r="Z26" s="244">
        <f t="shared" si="0"/>
        <v>0</v>
      </c>
      <c r="AA26" s="245" t="e">
        <f>Z26*#REF!</f>
        <v>#REF!</v>
      </c>
    </row>
    <row r="27" spans="1:27" x14ac:dyDescent="0.2">
      <c r="A27" s="92" t="str">
        <f>N13</f>
        <v>WP3</v>
      </c>
      <c r="B27" s="244">
        <f>January!AU16</f>
        <v>0</v>
      </c>
      <c r="C27" s="245"/>
      <c r="D27" s="244">
        <f>February!AW16</f>
        <v>0</v>
      </c>
      <c r="E27" s="245"/>
      <c r="F27" s="244">
        <f>March!AU16</f>
        <v>0</v>
      </c>
      <c r="G27" s="245"/>
      <c r="H27" s="244">
        <f>April!AU16</f>
        <v>0</v>
      </c>
      <c r="I27" s="245"/>
      <c r="J27" s="244">
        <f>May!AU16</f>
        <v>0</v>
      </c>
      <c r="K27" s="245"/>
      <c r="L27" s="244">
        <f>June!AU16</f>
        <v>0</v>
      </c>
      <c r="M27" s="245"/>
      <c r="N27" s="244">
        <f>July!AU16</f>
        <v>0</v>
      </c>
      <c r="O27" s="245"/>
      <c r="P27" s="244">
        <f>August!AU16</f>
        <v>0</v>
      </c>
      <c r="Q27" s="245"/>
      <c r="R27" s="244">
        <f>September!AU16</f>
        <v>0</v>
      </c>
      <c r="S27" s="245"/>
      <c r="T27" s="244">
        <f>October!AU16</f>
        <v>0</v>
      </c>
      <c r="U27" s="245"/>
      <c r="V27" s="244">
        <f>November!AU16</f>
        <v>0</v>
      </c>
      <c r="W27" s="245"/>
      <c r="X27" s="244">
        <f>December!AU16</f>
        <v>0</v>
      </c>
      <c r="Y27" s="245"/>
      <c r="Z27" s="244">
        <f t="shared" si="0"/>
        <v>0</v>
      </c>
      <c r="AA27" s="245" t="e">
        <f>Z27*#REF!</f>
        <v>#REF!</v>
      </c>
    </row>
    <row r="28" spans="1:27" x14ac:dyDescent="0.2">
      <c r="A28" s="154" t="str">
        <f>O13</f>
        <v>WP 4</v>
      </c>
      <c r="B28" s="250">
        <f>January!AU17</f>
        <v>0</v>
      </c>
      <c r="C28" s="225"/>
      <c r="D28" s="224">
        <f>February!AU17</f>
        <v>0</v>
      </c>
      <c r="E28" s="225"/>
      <c r="F28" s="224">
        <f>March!AU17</f>
        <v>0</v>
      </c>
      <c r="G28" s="225"/>
      <c r="H28" s="224">
        <f>April!AU17</f>
        <v>0</v>
      </c>
      <c r="I28" s="225"/>
      <c r="J28" s="224">
        <f>May!AU17</f>
        <v>0</v>
      </c>
      <c r="K28" s="225"/>
      <c r="L28" s="224">
        <f>June!AU17</f>
        <v>0</v>
      </c>
      <c r="M28" s="225"/>
      <c r="N28" s="224">
        <f>July!AU17</f>
        <v>0</v>
      </c>
      <c r="O28" s="225"/>
      <c r="P28" s="224">
        <f>August!AU17</f>
        <v>0</v>
      </c>
      <c r="Q28" s="225"/>
      <c r="R28" s="224">
        <f>September!AU17</f>
        <v>0</v>
      </c>
      <c r="S28" s="225"/>
      <c r="T28" s="224">
        <f>October!AU17</f>
        <v>0</v>
      </c>
      <c r="U28" s="225"/>
      <c r="V28" s="224">
        <f>November!AU17</f>
        <v>0</v>
      </c>
      <c r="W28" s="225"/>
      <c r="X28" s="224">
        <f>December!AU17</f>
        <v>0</v>
      </c>
      <c r="Y28" s="225"/>
      <c r="Z28" s="224">
        <f t="shared" si="0"/>
        <v>0</v>
      </c>
      <c r="AA28" s="225" t="e">
        <f>Z28*#REF!</f>
        <v>#REF!</v>
      </c>
    </row>
    <row r="29" spans="1:27" x14ac:dyDescent="0.2">
      <c r="A29" s="160" t="s">
        <v>116</v>
      </c>
      <c r="B29" s="224">
        <f>January!AU18</f>
        <v>0</v>
      </c>
      <c r="C29" s="225"/>
      <c r="D29" s="224">
        <f>February!AU18</f>
        <v>0</v>
      </c>
      <c r="E29" s="225"/>
      <c r="F29" s="158"/>
      <c r="G29" s="159"/>
      <c r="H29" s="158"/>
      <c r="I29" s="159"/>
      <c r="J29" s="158"/>
      <c r="K29" s="159"/>
      <c r="L29" s="158"/>
      <c r="M29" s="159"/>
      <c r="N29" s="158"/>
      <c r="O29" s="159"/>
      <c r="P29" s="158"/>
      <c r="Q29" s="159"/>
      <c r="R29" s="158"/>
      <c r="S29" s="159"/>
      <c r="T29" s="158"/>
      <c r="U29" s="159"/>
      <c r="V29" s="158"/>
      <c r="W29" s="159"/>
      <c r="X29" s="158"/>
      <c r="Y29" s="159"/>
      <c r="Z29" s="158"/>
      <c r="AA29" s="159"/>
    </row>
    <row r="30" spans="1:27" x14ac:dyDescent="0.2">
      <c r="A30" s="70" t="s">
        <v>24</v>
      </c>
      <c r="B30" s="238">
        <f>January!AU19</f>
        <v>0</v>
      </c>
      <c r="C30" s="239"/>
      <c r="D30" s="238">
        <f>February!AU19</f>
        <v>0</v>
      </c>
      <c r="E30" s="239"/>
      <c r="F30" s="238">
        <f>March!AU19</f>
        <v>0</v>
      </c>
      <c r="G30" s="239"/>
      <c r="H30" s="238">
        <f>April!AU19</f>
        <v>0</v>
      </c>
      <c r="I30" s="239"/>
      <c r="J30" s="238">
        <f>May!AU19</f>
        <v>0</v>
      </c>
      <c r="K30" s="239"/>
      <c r="L30" s="238">
        <f>June!AU19</f>
        <v>0</v>
      </c>
      <c r="M30" s="239"/>
      <c r="N30" s="238">
        <f>July!AU19</f>
        <v>0</v>
      </c>
      <c r="O30" s="239"/>
      <c r="P30" s="238">
        <f>August!AU19</f>
        <v>0</v>
      </c>
      <c r="Q30" s="239"/>
      <c r="R30" s="238">
        <f>September!AU19</f>
        <v>0</v>
      </c>
      <c r="S30" s="239"/>
      <c r="T30" s="238">
        <f>October!AU19</f>
        <v>0</v>
      </c>
      <c r="U30" s="239"/>
      <c r="V30" s="238">
        <f>November!AU19</f>
        <v>0</v>
      </c>
      <c r="W30" s="239"/>
      <c r="X30" s="238">
        <f>December!AU19</f>
        <v>0</v>
      </c>
      <c r="Y30" s="239"/>
      <c r="Z30" s="238">
        <f t="shared" si="0"/>
        <v>0</v>
      </c>
      <c r="AA30" s="239" t="e">
        <f>Z30*#REF!</f>
        <v>#REF!</v>
      </c>
    </row>
    <row r="31" spans="1:27" x14ac:dyDescent="0.2">
      <c r="A31" s="71" t="s">
        <v>26</v>
      </c>
      <c r="B31" s="236">
        <f>January!AU20</f>
        <v>0</v>
      </c>
      <c r="C31" s="237"/>
      <c r="D31" s="236">
        <f>February!AU20</f>
        <v>0</v>
      </c>
      <c r="E31" s="237"/>
      <c r="F31" s="236">
        <f>March!AU20</f>
        <v>0</v>
      </c>
      <c r="G31" s="237"/>
      <c r="H31" s="236">
        <f>April!AU20</f>
        <v>0</v>
      </c>
      <c r="I31" s="237"/>
      <c r="J31" s="236">
        <f>May!AU20</f>
        <v>0</v>
      </c>
      <c r="K31" s="237"/>
      <c r="L31" s="236">
        <f>June!AU20</f>
        <v>0</v>
      </c>
      <c r="M31" s="237"/>
      <c r="N31" s="236">
        <f>July!AU20</f>
        <v>0</v>
      </c>
      <c r="O31" s="237"/>
      <c r="P31" s="236">
        <f>August!AU20</f>
        <v>0</v>
      </c>
      <c r="Q31" s="237"/>
      <c r="R31" s="236">
        <f>September!AU20</f>
        <v>0</v>
      </c>
      <c r="S31" s="237"/>
      <c r="T31" s="236">
        <f>October!AU20</f>
        <v>0</v>
      </c>
      <c r="U31" s="237"/>
      <c r="V31" s="236">
        <f>November!AU20</f>
        <v>0</v>
      </c>
      <c r="W31" s="237"/>
      <c r="X31" s="236">
        <f>December!AU20</f>
        <v>0</v>
      </c>
      <c r="Y31" s="237"/>
      <c r="Z31" s="236">
        <f t="shared" si="0"/>
        <v>0</v>
      </c>
      <c r="AA31" s="237" t="e">
        <f>Z31*#REF!</f>
        <v>#REF!</v>
      </c>
    </row>
    <row r="32" spans="1:27" ht="13.5" thickBot="1" x14ac:dyDescent="0.25">
      <c r="A32" s="72" t="s">
        <v>28</v>
      </c>
      <c r="B32" s="232">
        <f>January!AU21</f>
        <v>0</v>
      </c>
      <c r="C32" s="233"/>
      <c r="D32" s="232">
        <f>February!AU21</f>
        <v>0</v>
      </c>
      <c r="E32" s="233"/>
      <c r="F32" s="232">
        <f>March!AU21</f>
        <v>0</v>
      </c>
      <c r="G32" s="233"/>
      <c r="H32" s="232">
        <f>April!AU21</f>
        <v>0</v>
      </c>
      <c r="I32" s="233"/>
      <c r="J32" s="232">
        <f>May!AU21</f>
        <v>0</v>
      </c>
      <c r="K32" s="233"/>
      <c r="L32" s="232">
        <f>June!AU21</f>
        <v>0</v>
      </c>
      <c r="M32" s="233"/>
      <c r="N32" s="232">
        <f>July!AU21</f>
        <v>0</v>
      </c>
      <c r="O32" s="233"/>
      <c r="P32" s="232">
        <f>August!AU21</f>
        <v>0</v>
      </c>
      <c r="Q32" s="233"/>
      <c r="R32" s="232">
        <f>September!AU21</f>
        <v>0</v>
      </c>
      <c r="S32" s="233"/>
      <c r="T32" s="232">
        <f>October!AU21</f>
        <v>0</v>
      </c>
      <c r="U32" s="233"/>
      <c r="V32" s="232">
        <f>November!AU21</f>
        <v>0</v>
      </c>
      <c r="W32" s="233"/>
      <c r="X32" s="232">
        <f>December!AU21</f>
        <v>0</v>
      </c>
      <c r="Y32" s="233"/>
      <c r="Z32" s="232">
        <f t="shared" si="0"/>
        <v>0</v>
      </c>
      <c r="AA32" s="233" t="e">
        <f>Z32*#REF!</f>
        <v>#REF!</v>
      </c>
    </row>
    <row r="33" spans="1:27" ht="14.25" thickTop="1" thickBot="1" x14ac:dyDescent="0.25">
      <c r="A33" s="72" t="s">
        <v>63</v>
      </c>
      <c r="B33" s="234">
        <f>January!AU22</f>
        <v>0</v>
      </c>
      <c r="C33" s="235"/>
      <c r="D33" s="234">
        <f>February!AU22</f>
        <v>0</v>
      </c>
      <c r="E33" s="235"/>
      <c r="F33" s="234">
        <f>March!AU22</f>
        <v>0</v>
      </c>
      <c r="G33" s="235"/>
      <c r="H33" s="234">
        <f>April!AU22</f>
        <v>0</v>
      </c>
      <c r="I33" s="235"/>
      <c r="J33" s="234">
        <f>May!AU22</f>
        <v>0</v>
      </c>
      <c r="K33" s="235"/>
      <c r="L33" s="234">
        <f>June!AU22</f>
        <v>0</v>
      </c>
      <c r="M33" s="235"/>
      <c r="N33" s="234">
        <f>July!AU22</f>
        <v>0</v>
      </c>
      <c r="O33" s="235"/>
      <c r="P33" s="234">
        <f>August!AU22</f>
        <v>0</v>
      </c>
      <c r="Q33" s="235"/>
      <c r="R33" s="234">
        <f>September!AU22</f>
        <v>0</v>
      </c>
      <c r="S33" s="235"/>
      <c r="T33" s="234">
        <f>October!AU22</f>
        <v>0</v>
      </c>
      <c r="U33" s="235"/>
      <c r="V33" s="234">
        <f>November!AU22</f>
        <v>0</v>
      </c>
      <c r="W33" s="235"/>
      <c r="X33" s="234">
        <f>December!AU22</f>
        <v>0</v>
      </c>
      <c r="Y33" s="235"/>
      <c r="Z33" s="234">
        <f t="shared" si="0"/>
        <v>0</v>
      </c>
      <c r="AA33" s="235" t="e">
        <f>Z33*#REF!</f>
        <v>#REF!</v>
      </c>
    </row>
    <row r="34" spans="1:27" ht="14.25" thickTop="1" thickBot="1" x14ac:dyDescent="0.25"/>
    <row r="35" spans="1:27" ht="26.25" customHeight="1" thickTop="1" x14ac:dyDescent="0.2">
      <c r="A35" s="302" t="s">
        <v>94</v>
      </c>
      <c r="B35" s="303"/>
      <c r="C35" s="303"/>
      <c r="D35" s="303"/>
      <c r="E35" s="303"/>
      <c r="F35" s="303"/>
      <c r="G35" s="303"/>
      <c r="H35" s="303"/>
      <c r="I35" s="303"/>
      <c r="J35" s="303"/>
      <c r="K35" s="303"/>
      <c r="L35" s="303"/>
      <c r="M35" s="303"/>
      <c r="N35" s="303"/>
      <c r="O35" s="303"/>
      <c r="P35" s="303"/>
      <c r="Q35" s="303"/>
      <c r="R35" s="303"/>
      <c r="S35" s="303"/>
      <c r="T35" s="303"/>
      <c r="U35" s="303"/>
      <c r="V35" s="303"/>
      <c r="W35" s="303"/>
      <c r="X35" s="303"/>
      <c r="Y35" s="303"/>
      <c r="Z35" s="303"/>
      <c r="AA35" s="304"/>
    </row>
    <row r="36" spans="1:27" ht="28.5" customHeight="1" x14ac:dyDescent="0.2">
      <c r="A36" s="135"/>
      <c r="B36" s="300"/>
      <c r="C36" s="300"/>
      <c r="D36" s="300"/>
      <c r="E36" s="300"/>
      <c r="F36" s="133"/>
      <c r="G36" s="300"/>
      <c r="H36" s="300"/>
      <c r="I36" s="300"/>
      <c r="J36" s="300"/>
      <c r="K36" s="133"/>
      <c r="L36" s="300"/>
      <c r="M36" s="300"/>
      <c r="N36" s="300"/>
      <c r="O36" s="300"/>
      <c r="P36" s="133"/>
      <c r="Q36" s="300"/>
      <c r="R36" s="300"/>
      <c r="S36" s="300"/>
      <c r="T36" s="300"/>
      <c r="U36" s="133"/>
      <c r="V36" s="300"/>
      <c r="W36" s="300"/>
      <c r="X36" s="300"/>
      <c r="Y36" s="300"/>
      <c r="Z36" s="133"/>
      <c r="AA36" s="132"/>
    </row>
    <row r="37" spans="1:27" x14ac:dyDescent="0.2">
      <c r="A37" s="136"/>
      <c r="B37" s="301"/>
      <c r="C37" s="301"/>
      <c r="D37" s="301"/>
      <c r="E37" s="301"/>
      <c r="F37" s="137"/>
      <c r="G37" s="301"/>
      <c r="H37" s="301"/>
      <c r="I37" s="301"/>
      <c r="J37" s="301"/>
      <c r="K37" s="134"/>
      <c r="L37" s="301"/>
      <c r="M37" s="301"/>
      <c r="N37" s="301"/>
      <c r="O37" s="301"/>
      <c r="P37" s="134"/>
      <c r="Q37" s="301"/>
      <c r="R37" s="301"/>
      <c r="S37" s="301"/>
      <c r="T37" s="301"/>
      <c r="U37" s="134"/>
      <c r="V37" s="301"/>
      <c r="W37" s="301"/>
      <c r="X37" s="301"/>
      <c r="Y37" s="301"/>
      <c r="Z37" s="134"/>
      <c r="AA37" s="134"/>
    </row>
    <row r="38" spans="1:27" ht="13.5" thickBot="1" x14ac:dyDescent="0.25"/>
    <row r="39" spans="1:27" ht="25.5" customHeight="1" thickTop="1" thickBot="1" x14ac:dyDescent="0.25">
      <c r="A39" s="309" t="s">
        <v>96</v>
      </c>
      <c r="B39" s="310"/>
      <c r="C39" s="310"/>
      <c r="D39" s="310"/>
      <c r="E39" s="310"/>
      <c r="F39" s="310"/>
      <c r="G39" s="310"/>
      <c r="H39" s="310"/>
      <c r="I39" s="310"/>
      <c r="J39" s="311"/>
      <c r="K39" s="311"/>
      <c r="L39" s="311"/>
      <c r="M39" s="311"/>
      <c r="N39" s="311"/>
      <c r="O39" s="311"/>
      <c r="P39" s="311"/>
      <c r="Q39" s="311"/>
      <c r="R39" s="311"/>
      <c r="S39" s="312"/>
    </row>
    <row r="40" spans="1:27" ht="42" customHeight="1" thickTop="1" thickBot="1" x14ac:dyDescent="0.25">
      <c r="A40" s="113" t="s">
        <v>87</v>
      </c>
      <c r="B40" s="298" t="s">
        <v>84</v>
      </c>
      <c r="C40" s="298"/>
      <c r="D40" s="298" t="s">
        <v>59</v>
      </c>
      <c r="E40" s="298"/>
      <c r="F40" s="298" t="s">
        <v>100</v>
      </c>
      <c r="G40" s="298"/>
      <c r="H40" s="298" t="s">
        <v>85</v>
      </c>
      <c r="I40" s="313"/>
      <c r="J40" s="299"/>
      <c r="K40" s="299"/>
      <c r="L40" s="299"/>
      <c r="M40" s="299"/>
      <c r="N40" s="299"/>
      <c r="O40" s="299"/>
      <c r="P40" s="299"/>
      <c r="Q40" s="299"/>
      <c r="R40" s="299"/>
      <c r="S40" s="299"/>
      <c r="T40" s="299"/>
      <c r="U40" s="299"/>
    </row>
    <row r="41" spans="1:27" ht="24" customHeight="1" thickTop="1" x14ac:dyDescent="0.2">
      <c r="A41" s="94" t="s">
        <v>82</v>
      </c>
      <c r="B41" s="296">
        <v>1720</v>
      </c>
      <c r="C41" s="296"/>
      <c r="D41" s="296">
        <f>B10</f>
        <v>0</v>
      </c>
      <c r="E41" s="296"/>
      <c r="F41" s="307">
        <f>B9</f>
        <v>0</v>
      </c>
      <c r="G41" s="308"/>
      <c r="H41" s="305" t="e">
        <f>B9/B11</f>
        <v>#DIV/0!</v>
      </c>
      <c r="I41" s="306"/>
      <c r="J41" s="297"/>
      <c r="K41" s="297"/>
      <c r="L41" s="297"/>
      <c r="M41" s="297"/>
      <c r="N41" s="297"/>
      <c r="O41" s="297"/>
      <c r="P41" s="297"/>
      <c r="Q41" s="297"/>
      <c r="R41" s="297"/>
      <c r="S41" s="297"/>
      <c r="T41" s="297"/>
      <c r="U41" s="297"/>
    </row>
    <row r="43" spans="1:27" x14ac:dyDescent="0.2">
      <c r="A43" s="295" t="s">
        <v>101</v>
      </c>
      <c r="B43" s="295"/>
      <c r="C43" s="295"/>
      <c r="D43" s="295"/>
      <c r="E43" s="295"/>
      <c r="F43" s="295"/>
      <c r="G43" s="295"/>
      <c r="H43" s="295"/>
      <c r="I43" s="295"/>
      <c r="J43" s="295"/>
      <c r="K43" s="295"/>
      <c r="L43" s="295"/>
      <c r="M43" s="295"/>
      <c r="N43" s="295"/>
      <c r="O43" s="295"/>
      <c r="P43" s="295"/>
      <c r="Q43" s="295"/>
      <c r="R43" s="295"/>
      <c r="S43" s="295"/>
      <c r="T43" s="295"/>
      <c r="U43" s="295"/>
      <c r="V43" s="295"/>
      <c r="W43" s="295"/>
      <c r="X43" s="295"/>
      <c r="Y43" s="295"/>
      <c r="Z43" s="295"/>
      <c r="AA43" s="295"/>
    </row>
  </sheetData>
  <protectedRanges>
    <protectedRange sqref="A12:A13" name="Intervallo4"/>
    <protectedRange sqref="AA30:AA31 AA24:AA27 Z24:Z32" name="Intervallo4_1"/>
    <protectedRange sqref="F19:I19 B16:D18" name="Intervallo1_1_3"/>
  </protectedRanges>
  <mergeCells count="210">
    <mergeCell ref="G36:J36"/>
    <mergeCell ref="V37:Y37"/>
    <mergeCell ref="V36:Y36"/>
    <mergeCell ref="L37:O37"/>
    <mergeCell ref="Q37:T37"/>
    <mergeCell ref="L36:O36"/>
    <mergeCell ref="Q36:T36"/>
    <mergeCell ref="N41:O41"/>
    <mergeCell ref="H41:I41"/>
    <mergeCell ref="J41:K41"/>
    <mergeCell ref="F41:G41"/>
    <mergeCell ref="G37:J37"/>
    <mergeCell ref="T40:U40"/>
    <mergeCell ref="L41:M41"/>
    <mergeCell ref="R41:S41"/>
    <mergeCell ref="A39:S39"/>
    <mergeCell ref="B40:C40"/>
    <mergeCell ref="D40:E40"/>
    <mergeCell ref="H40:I40"/>
    <mergeCell ref="L40:M40"/>
    <mergeCell ref="N40:O40"/>
    <mergeCell ref="B30:C30"/>
    <mergeCell ref="A43:AA43"/>
    <mergeCell ref="B41:C41"/>
    <mergeCell ref="D41:E41"/>
    <mergeCell ref="T41:U41"/>
    <mergeCell ref="P41:Q41"/>
    <mergeCell ref="F40:G40"/>
    <mergeCell ref="P40:Q40"/>
    <mergeCell ref="R40:S40"/>
    <mergeCell ref="B36:E36"/>
    <mergeCell ref="B37:E37"/>
    <mergeCell ref="J40:K40"/>
    <mergeCell ref="F30:G30"/>
    <mergeCell ref="B33:C33"/>
    <mergeCell ref="D30:E30"/>
    <mergeCell ref="D32:E32"/>
    <mergeCell ref="B31:C31"/>
    <mergeCell ref="B32:C32"/>
    <mergeCell ref="A35:AA35"/>
    <mergeCell ref="D31:E31"/>
    <mergeCell ref="D33:E33"/>
    <mergeCell ref="R31:S31"/>
    <mergeCell ref="T31:U31"/>
    <mergeCell ref="F33:G33"/>
    <mergeCell ref="D25:E25"/>
    <mergeCell ref="F23:G23"/>
    <mergeCell ref="L25:M25"/>
    <mergeCell ref="H24:I24"/>
    <mergeCell ref="J24:K24"/>
    <mergeCell ref="J23:K23"/>
    <mergeCell ref="H23:I23"/>
    <mergeCell ref="F25:G25"/>
    <mergeCell ref="J22:K22"/>
    <mergeCell ref="D23:E23"/>
    <mergeCell ref="A21:Y21"/>
    <mergeCell ref="B22:C22"/>
    <mergeCell ref="D22:E22"/>
    <mergeCell ref="B20:E20"/>
    <mergeCell ref="B24:C24"/>
    <mergeCell ref="D24:E24"/>
    <mergeCell ref="B18:J18"/>
    <mergeCell ref="B19:E19"/>
    <mergeCell ref="N18:Q18"/>
    <mergeCell ref="N19:Q19"/>
    <mergeCell ref="L19:M19"/>
    <mergeCell ref="N16:Q16"/>
    <mergeCell ref="L18:M18"/>
    <mergeCell ref="L16:M16"/>
    <mergeCell ref="B16:J16"/>
    <mergeCell ref="B17:J17"/>
    <mergeCell ref="N17:Q17"/>
    <mergeCell ref="A1:O1"/>
    <mergeCell ref="A2:O2"/>
    <mergeCell ref="B4:K4"/>
    <mergeCell ref="B5:K5"/>
    <mergeCell ref="A15:AA15"/>
    <mergeCell ref="B12:K12"/>
    <mergeCell ref="L17:M17"/>
    <mergeCell ref="B13:K13"/>
    <mergeCell ref="B6:K6"/>
    <mergeCell ref="B7:C7"/>
    <mergeCell ref="B10:K10"/>
    <mergeCell ref="B9:K9"/>
    <mergeCell ref="D7:K7"/>
    <mergeCell ref="B8:K8"/>
    <mergeCell ref="U7:X7"/>
    <mergeCell ref="M4:Q4"/>
    <mergeCell ref="S7:T7"/>
    <mergeCell ref="Z25:AA25"/>
    <mergeCell ref="B23:C23"/>
    <mergeCell ref="F26:G26"/>
    <mergeCell ref="H26:I26"/>
    <mergeCell ref="H28:I28"/>
    <mergeCell ref="R27:S27"/>
    <mergeCell ref="P22:Q22"/>
    <mergeCell ref="N22:O22"/>
    <mergeCell ref="L24:M24"/>
    <mergeCell ref="N23:O23"/>
    <mergeCell ref="P23:Q23"/>
    <mergeCell ref="N24:O24"/>
    <mergeCell ref="P24:Q24"/>
    <mergeCell ref="L23:M23"/>
    <mergeCell ref="L22:M22"/>
    <mergeCell ref="B25:C25"/>
    <mergeCell ref="B26:C26"/>
    <mergeCell ref="B27:C27"/>
    <mergeCell ref="D26:E26"/>
    <mergeCell ref="J27:K27"/>
    <mergeCell ref="H25:I25"/>
    <mergeCell ref="J25:K25"/>
    <mergeCell ref="D28:E28"/>
    <mergeCell ref="N27:O27"/>
    <mergeCell ref="D27:E27"/>
    <mergeCell ref="H27:I27"/>
    <mergeCell ref="F27:G27"/>
    <mergeCell ref="L27:M27"/>
    <mergeCell ref="J26:K26"/>
    <mergeCell ref="L28:M28"/>
    <mergeCell ref="B28:C28"/>
    <mergeCell ref="Z28:AA28"/>
    <mergeCell ref="R28:S28"/>
    <mergeCell ref="V28:W28"/>
    <mergeCell ref="Z27:AA27"/>
    <mergeCell ref="T27:U27"/>
    <mergeCell ref="V27:W27"/>
    <mergeCell ref="X27:Y27"/>
    <mergeCell ref="X28:Y28"/>
    <mergeCell ref="N28:O28"/>
    <mergeCell ref="P28:Q28"/>
    <mergeCell ref="T28:U28"/>
    <mergeCell ref="P27:Q27"/>
    <mergeCell ref="X26:Y26"/>
    <mergeCell ref="N26:O26"/>
    <mergeCell ref="P26:Q26"/>
    <mergeCell ref="R26:S26"/>
    <mergeCell ref="Z26:AA26"/>
    <mergeCell ref="Z22:AA22"/>
    <mergeCell ref="V24:W24"/>
    <mergeCell ref="X24:Y24"/>
    <mergeCell ref="Z23:AA23"/>
    <mergeCell ref="V23:W23"/>
    <mergeCell ref="X23:Y23"/>
    <mergeCell ref="Z24:AA24"/>
    <mergeCell ref="T24:U24"/>
    <mergeCell ref="R24:S24"/>
    <mergeCell ref="T23:U23"/>
    <mergeCell ref="R23:S23"/>
    <mergeCell ref="T22:U22"/>
    <mergeCell ref="V22:W22"/>
    <mergeCell ref="X22:Y22"/>
    <mergeCell ref="R22:S22"/>
    <mergeCell ref="F28:G28"/>
    <mergeCell ref="X25:Y25"/>
    <mergeCell ref="R25:S25"/>
    <mergeCell ref="N25:O25"/>
    <mergeCell ref="P25:Q25"/>
    <mergeCell ref="T25:U25"/>
    <mergeCell ref="V25:W25"/>
    <mergeCell ref="T26:U26"/>
    <mergeCell ref="V26:W26"/>
    <mergeCell ref="J28:K28"/>
    <mergeCell ref="L26:M26"/>
    <mergeCell ref="H30:I30"/>
    <mergeCell ref="J30:K30"/>
    <mergeCell ref="L30:M30"/>
    <mergeCell ref="N30:O30"/>
    <mergeCell ref="H33:I33"/>
    <mergeCell ref="J33:K33"/>
    <mergeCell ref="F31:G31"/>
    <mergeCell ref="H31:I31"/>
    <mergeCell ref="J31:K31"/>
    <mergeCell ref="L31:M31"/>
    <mergeCell ref="N31:O31"/>
    <mergeCell ref="T32:U32"/>
    <mergeCell ref="V31:W31"/>
    <mergeCell ref="R33:S33"/>
    <mergeCell ref="L33:M33"/>
    <mergeCell ref="L32:M32"/>
    <mergeCell ref="N32:O32"/>
    <mergeCell ref="P30:Q30"/>
    <mergeCell ref="R30:S30"/>
    <mergeCell ref="N33:O33"/>
    <mergeCell ref="P33:Q33"/>
    <mergeCell ref="R32:S32"/>
    <mergeCell ref="P31:Q31"/>
    <mergeCell ref="B29:C29"/>
    <mergeCell ref="D29:E29"/>
    <mergeCell ref="M12:P12"/>
    <mergeCell ref="B11:K11"/>
    <mergeCell ref="J32:K32"/>
    <mergeCell ref="F32:G32"/>
    <mergeCell ref="H32:I32"/>
    <mergeCell ref="P32:Q32"/>
    <mergeCell ref="Z33:AA33"/>
    <mergeCell ref="T33:U33"/>
    <mergeCell ref="V33:W33"/>
    <mergeCell ref="X31:Y31"/>
    <mergeCell ref="Z30:AA30"/>
    <mergeCell ref="X30:Y30"/>
    <mergeCell ref="Z31:AA31"/>
    <mergeCell ref="Z32:AA32"/>
    <mergeCell ref="X32:Y32"/>
    <mergeCell ref="V30:W30"/>
    <mergeCell ref="F24:G24"/>
    <mergeCell ref="F22:G22"/>
    <mergeCell ref="H22:I22"/>
    <mergeCell ref="X33:Y33"/>
    <mergeCell ref="V32:W32"/>
    <mergeCell ref="T30:U30"/>
  </mergeCells>
  <phoneticPr fontId="0" type="noConversion"/>
  <dataValidations count="1">
    <dataValidation type="list" allowBlank="1" showInputMessage="1" showErrorMessage="1" sqref="G37 B37 L37 Q37 V37" xr:uid="{00000000-0002-0000-0200-000000000000}">
      <formula1>$B$13:$B$13</formula1>
    </dataValidation>
  </dataValidations>
  <hyperlinks>
    <hyperlink ref="M4" location="'Istruzioni per la compilazione'!A1" display="Torna alla pagina delle istruzioni" xr:uid="{00000000-0004-0000-0200-000000000000}"/>
    <hyperlink ref="B22:C22" location="January!A1" display="jan" xr:uid="{00000000-0004-0000-0200-000001000000}"/>
    <hyperlink ref="D22:E22" location="February!A1" display="February" xr:uid="{00000000-0004-0000-0200-000002000000}"/>
    <hyperlink ref="F22:G22" location="March!A1" display="March" xr:uid="{00000000-0004-0000-0200-000003000000}"/>
    <hyperlink ref="H22:I22" location="April!A1" display="April" xr:uid="{00000000-0004-0000-0200-000004000000}"/>
    <hyperlink ref="J22:K22" location="May!A1" display="May" xr:uid="{00000000-0004-0000-0200-000005000000}"/>
    <hyperlink ref="L22:M22" location="June!A1" display="June" xr:uid="{00000000-0004-0000-0200-000006000000}"/>
    <hyperlink ref="N22:O22" location="July!A1" display="July" xr:uid="{00000000-0004-0000-0200-000007000000}"/>
    <hyperlink ref="P22:Q22" location="August!A1" display="August" xr:uid="{00000000-0004-0000-0200-000008000000}"/>
    <hyperlink ref="R22:S22" location="September!A1" display="September" xr:uid="{00000000-0004-0000-0200-000009000000}"/>
    <hyperlink ref="T22:U22" location="October!A1" display="October" xr:uid="{00000000-0004-0000-0200-00000A000000}"/>
    <hyperlink ref="V22:W22" location="November!A1" display="November" xr:uid="{00000000-0004-0000-0200-00000B000000}"/>
    <hyperlink ref="X22:Y22" location="December!A1" display="December" xr:uid="{00000000-0004-0000-0200-00000C000000}"/>
  </hyperlinks>
  <pageMargins left="0.70866141732283472" right="0.70866141732283472" top="0.59055118110236227" bottom="0.19685039370078741" header="0.23622047244094491" footer="0.19685039370078741"/>
  <pageSetup paperSize="9" scale="72" orientation="landscape" r:id="rId1"/>
  <headerFooter alignWithMargins="0"/>
  <ignoredErrors>
    <ignoredError sqref="B24:U26 Z23:AA28 B23:U23 W23 Y23 V24:Y28 Z33 B30:U33 Z30:AA32 V30:Y33 B28:U28 B27:C27 F27:U27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W237"/>
  <sheetViews>
    <sheetView zoomScale="90" workbookViewId="0">
      <pane ySplit="11" topLeftCell="A12" activePane="bottomLeft" state="frozen"/>
      <selection activeCell="AX28" sqref="AX28"/>
      <selection pane="bottomLeft" activeCell="G18" sqref="G18"/>
    </sheetView>
  </sheetViews>
  <sheetFormatPr defaultColWidth="9.140625" defaultRowHeight="12.75" x14ac:dyDescent="0.2"/>
  <cols>
    <col min="1" max="1" width="8" style="1" customWidth="1"/>
    <col min="2" max="2" width="9.7109375" style="1" customWidth="1"/>
    <col min="3" max="3" width="9.5703125" style="1" customWidth="1"/>
    <col min="4" max="4" width="5.42578125" style="1" customWidth="1"/>
    <col min="5" max="47" width="3.5703125" style="1" customWidth="1"/>
    <col min="48" max="16384" width="9.140625" style="1"/>
  </cols>
  <sheetData>
    <row r="1" spans="2:49" ht="12.75" customHeight="1" thickTop="1" thickBot="1" x14ac:dyDescent="0.25">
      <c r="B1" s="333" t="s">
        <v>16</v>
      </c>
      <c r="C1" s="334"/>
      <c r="D1" s="334"/>
      <c r="E1" s="334"/>
      <c r="F1" s="335"/>
      <c r="G1" s="319" t="str">
        <f>'Riepilogo tsh'!B4</f>
        <v>Università degli studi di Napoli Federico II-Dipartimento di Giurisprudenza</v>
      </c>
      <c r="H1" s="319"/>
      <c r="I1" s="319"/>
      <c r="J1" s="319"/>
      <c r="K1" s="319"/>
      <c r="L1" s="319"/>
      <c r="M1" s="319"/>
      <c r="N1" s="319"/>
      <c r="O1" s="319"/>
      <c r="P1" s="319"/>
      <c r="Q1" s="319"/>
      <c r="R1" s="319"/>
      <c r="S1" s="320"/>
      <c r="T1" s="32"/>
      <c r="U1" s="32"/>
      <c r="V1" s="314"/>
      <c r="W1" s="314"/>
      <c r="X1" s="314"/>
      <c r="Y1" s="314"/>
      <c r="Z1" s="251"/>
      <c r="AA1" s="251"/>
      <c r="AB1" s="251"/>
      <c r="AC1" s="251"/>
      <c r="AD1" s="17"/>
      <c r="AF1" s="9">
        <v>1</v>
      </c>
      <c r="AG1" s="348" t="s">
        <v>38</v>
      </c>
      <c r="AH1" s="349"/>
      <c r="AI1" s="349"/>
      <c r="AJ1" s="349"/>
      <c r="AK1" s="349"/>
      <c r="AL1" s="349"/>
      <c r="AM1" s="350"/>
      <c r="AO1" s="14"/>
    </row>
    <row r="2" spans="2:49" ht="13.5" customHeight="1" thickTop="1" thickBot="1" x14ac:dyDescent="0.25">
      <c r="B2" s="336"/>
      <c r="C2" s="337"/>
      <c r="D2" s="337"/>
      <c r="E2" s="337"/>
      <c r="F2" s="338"/>
      <c r="G2" s="322"/>
      <c r="H2" s="322"/>
      <c r="I2" s="322"/>
      <c r="J2" s="322"/>
      <c r="K2" s="322"/>
      <c r="L2" s="322"/>
      <c r="M2" s="322"/>
      <c r="N2" s="322"/>
      <c r="O2" s="322"/>
      <c r="P2" s="322"/>
      <c r="Q2" s="322"/>
      <c r="R2" s="322"/>
      <c r="S2" s="323"/>
      <c r="T2" s="33"/>
      <c r="U2" s="33"/>
      <c r="V2" s="314"/>
      <c r="W2" s="314"/>
      <c r="X2" s="314"/>
      <c r="Y2" s="314"/>
      <c r="Z2" s="251"/>
      <c r="AA2" s="251"/>
      <c r="AB2" s="251"/>
      <c r="AC2" s="251"/>
      <c r="AD2" s="12"/>
      <c r="AF2" s="3">
        <f>DATE(Anno,AF1,1)</f>
        <v>44197</v>
      </c>
      <c r="AG2" s="39" t="s">
        <v>52</v>
      </c>
      <c r="AH2" s="40" t="s">
        <v>53</v>
      </c>
      <c r="AI2" s="40" t="s">
        <v>54</v>
      </c>
      <c r="AJ2" s="40" t="s">
        <v>55</v>
      </c>
      <c r="AK2" s="40" t="s">
        <v>56</v>
      </c>
      <c r="AL2" s="64" t="s">
        <v>57</v>
      </c>
      <c r="AM2" s="41" t="s">
        <v>58</v>
      </c>
      <c r="AV2" s="223" t="s">
        <v>83</v>
      </c>
      <c r="AW2" s="223"/>
    </row>
    <row r="3" spans="2:49" ht="13.5" customHeight="1" thickTop="1" x14ac:dyDescent="0.2">
      <c r="B3" s="24" t="s">
        <v>17</v>
      </c>
      <c r="C3" s="25"/>
      <c r="D3" s="25"/>
      <c r="E3" s="25"/>
      <c r="F3" s="26"/>
      <c r="G3" s="318">
        <f>'Riepilogo tsh'!B5</f>
        <v>0</v>
      </c>
      <c r="H3" s="319"/>
      <c r="I3" s="319"/>
      <c r="J3" s="319"/>
      <c r="K3" s="319"/>
      <c r="L3" s="319"/>
      <c r="M3" s="319"/>
      <c r="N3" s="319"/>
      <c r="O3" s="319"/>
      <c r="P3" s="319"/>
      <c r="Q3" s="319"/>
      <c r="R3" s="319"/>
      <c r="S3" s="320"/>
      <c r="T3" s="34"/>
      <c r="U3" s="34"/>
      <c r="V3" s="314"/>
      <c r="W3" s="314"/>
      <c r="X3" s="314"/>
      <c r="Y3" s="314"/>
      <c r="Z3" s="251"/>
      <c r="AA3" s="251"/>
      <c r="AB3" s="251"/>
      <c r="AC3" s="251"/>
      <c r="AD3" s="13"/>
      <c r="AG3" s="42">
        <f>(AF2-WEEKDAY(AF2,3))</f>
        <v>44193</v>
      </c>
      <c r="AH3" s="43">
        <f t="shared" ref="AH3:AM8" si="0">AG3+1</f>
        <v>44194</v>
      </c>
      <c r="AI3" s="43">
        <f t="shared" si="0"/>
        <v>44195</v>
      </c>
      <c r="AJ3" s="43">
        <f t="shared" si="0"/>
        <v>44196</v>
      </c>
      <c r="AK3" s="43">
        <f t="shared" si="0"/>
        <v>44197</v>
      </c>
      <c r="AL3" s="44">
        <f t="shared" si="0"/>
        <v>44198</v>
      </c>
      <c r="AM3" s="45">
        <f t="shared" si="0"/>
        <v>44199</v>
      </c>
    </row>
    <row r="4" spans="2:49" ht="13.5" customHeight="1" thickBot="1" x14ac:dyDescent="0.25">
      <c r="B4" s="27"/>
      <c r="C4" s="28"/>
      <c r="D4" s="28"/>
      <c r="E4" s="28"/>
      <c r="F4" s="29"/>
      <c r="G4" s="321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3"/>
      <c r="T4" s="35"/>
      <c r="U4" s="35"/>
      <c r="V4" s="314"/>
      <c r="W4" s="314"/>
      <c r="X4" s="314"/>
      <c r="Y4" s="314"/>
      <c r="Z4" s="251"/>
      <c r="AA4" s="251"/>
      <c r="AB4" s="251"/>
      <c r="AC4" s="251"/>
      <c r="AD4" s="13"/>
      <c r="AG4" s="46">
        <f>AM3+1</f>
        <v>44200</v>
      </c>
      <c r="AH4" s="10">
        <f t="shared" si="0"/>
        <v>44201</v>
      </c>
      <c r="AI4" s="10">
        <f t="shared" si="0"/>
        <v>44202</v>
      </c>
      <c r="AJ4" s="10">
        <f t="shared" si="0"/>
        <v>44203</v>
      </c>
      <c r="AK4" s="10">
        <f t="shared" si="0"/>
        <v>44204</v>
      </c>
      <c r="AL4" s="23">
        <f t="shared" si="0"/>
        <v>44205</v>
      </c>
      <c r="AM4" s="47">
        <f t="shared" si="0"/>
        <v>44206</v>
      </c>
    </row>
    <row r="5" spans="2:49" ht="13.5" customHeight="1" thickTop="1" x14ac:dyDescent="0.2">
      <c r="B5" s="24" t="s">
        <v>51</v>
      </c>
      <c r="C5" s="25"/>
      <c r="D5" s="25"/>
      <c r="E5" s="25"/>
      <c r="F5" s="26"/>
      <c r="G5" s="318">
        <f>'Riepilogo tsh'!B6</f>
        <v>0</v>
      </c>
      <c r="H5" s="319"/>
      <c r="I5" s="319"/>
      <c r="J5" s="319"/>
      <c r="K5" s="319"/>
      <c r="L5" s="319"/>
      <c r="M5" s="319"/>
      <c r="N5" s="319"/>
      <c r="O5" s="319"/>
      <c r="P5" s="319"/>
      <c r="Q5" s="319"/>
      <c r="R5" s="319"/>
      <c r="S5" s="320"/>
      <c r="T5" s="36"/>
      <c r="U5" s="36"/>
      <c r="V5" s="314"/>
      <c r="W5" s="314"/>
      <c r="X5" s="314"/>
      <c r="Y5" s="314"/>
      <c r="Z5" s="251"/>
      <c r="AA5" s="251"/>
      <c r="AB5" s="251"/>
      <c r="AC5" s="251"/>
      <c r="AD5" s="13"/>
      <c r="AG5" s="46">
        <f>AM4+1</f>
        <v>44207</v>
      </c>
      <c r="AH5" s="10">
        <f t="shared" si="0"/>
        <v>44208</v>
      </c>
      <c r="AI5" s="10">
        <f t="shared" si="0"/>
        <v>44209</v>
      </c>
      <c r="AJ5" s="10">
        <f t="shared" si="0"/>
        <v>44210</v>
      </c>
      <c r="AK5" s="10">
        <f t="shared" si="0"/>
        <v>44211</v>
      </c>
      <c r="AL5" s="23">
        <f t="shared" si="0"/>
        <v>44212</v>
      </c>
      <c r="AM5" s="47">
        <f t="shared" si="0"/>
        <v>44213</v>
      </c>
    </row>
    <row r="6" spans="2:49" ht="13.5" customHeight="1" thickBot="1" x14ac:dyDescent="0.25">
      <c r="B6" s="27"/>
      <c r="C6" s="28"/>
      <c r="D6" s="28"/>
      <c r="E6" s="28"/>
      <c r="F6" s="29"/>
      <c r="G6" s="321"/>
      <c r="H6" s="322"/>
      <c r="I6" s="322"/>
      <c r="J6" s="322"/>
      <c r="K6" s="322"/>
      <c r="L6" s="322"/>
      <c r="M6" s="322"/>
      <c r="N6" s="322"/>
      <c r="O6" s="322"/>
      <c r="P6" s="322"/>
      <c r="Q6" s="322"/>
      <c r="R6" s="322"/>
      <c r="S6" s="323"/>
      <c r="T6" s="35"/>
      <c r="U6" s="37"/>
      <c r="V6" s="314"/>
      <c r="W6" s="314"/>
      <c r="X6" s="314"/>
      <c r="Y6" s="314"/>
      <c r="Z6" s="251"/>
      <c r="AA6" s="251"/>
      <c r="AB6" s="251"/>
      <c r="AC6" s="251"/>
      <c r="AD6" s="13"/>
      <c r="AG6" s="46">
        <f>AM5+1</f>
        <v>44214</v>
      </c>
      <c r="AH6" s="10">
        <f t="shared" si="0"/>
        <v>44215</v>
      </c>
      <c r="AI6" s="10">
        <f t="shared" si="0"/>
        <v>44216</v>
      </c>
      <c r="AJ6" s="10">
        <f t="shared" si="0"/>
        <v>44217</v>
      </c>
      <c r="AK6" s="10">
        <f t="shared" si="0"/>
        <v>44218</v>
      </c>
      <c r="AL6" s="23">
        <f t="shared" si="0"/>
        <v>44219</v>
      </c>
      <c r="AM6" s="47">
        <f t="shared" si="0"/>
        <v>44220</v>
      </c>
    </row>
    <row r="7" spans="2:49" ht="13.5" customHeight="1" thickTop="1" x14ac:dyDescent="0.2">
      <c r="B7" s="327" t="s">
        <v>31</v>
      </c>
      <c r="C7" s="292">
        <f>'Impostazioni calendario'!F6</f>
        <v>2021</v>
      </c>
      <c r="D7" s="293"/>
      <c r="E7" s="293"/>
      <c r="F7" s="294"/>
      <c r="G7" s="326"/>
      <c r="H7" s="326"/>
      <c r="I7" s="326"/>
      <c r="J7" s="326"/>
      <c r="K7" s="30"/>
      <c r="L7" s="30"/>
      <c r="M7" s="30"/>
      <c r="N7" s="30"/>
      <c r="O7" s="30"/>
      <c r="P7" s="30"/>
      <c r="Q7" s="30"/>
      <c r="R7" s="31"/>
      <c r="S7" s="31"/>
      <c r="V7" s="317"/>
      <c r="W7" s="317"/>
      <c r="X7" s="317"/>
      <c r="Y7" s="317"/>
      <c r="Z7" s="251"/>
      <c r="AA7" s="251"/>
      <c r="AB7" s="251"/>
      <c r="AC7" s="251"/>
      <c r="AD7" s="13"/>
      <c r="AG7" s="46">
        <f>AM6+1</f>
        <v>44221</v>
      </c>
      <c r="AH7" s="10">
        <f t="shared" si="0"/>
        <v>44222</v>
      </c>
      <c r="AI7" s="10">
        <f t="shared" si="0"/>
        <v>44223</v>
      </c>
      <c r="AJ7" s="10">
        <f t="shared" si="0"/>
        <v>44224</v>
      </c>
      <c r="AK7" s="10">
        <f t="shared" si="0"/>
        <v>44225</v>
      </c>
      <c r="AL7" s="23">
        <f t="shared" si="0"/>
        <v>44226</v>
      </c>
      <c r="AM7" s="47">
        <f t="shared" si="0"/>
        <v>44227</v>
      </c>
      <c r="AP7" s="11"/>
    </row>
    <row r="8" spans="2:49" ht="13.5" customHeight="1" thickBot="1" x14ac:dyDescent="0.25">
      <c r="B8" s="328"/>
      <c r="C8" s="343"/>
      <c r="D8" s="344"/>
      <c r="E8" s="344"/>
      <c r="F8" s="345"/>
      <c r="T8" s="38"/>
      <c r="U8" s="30"/>
      <c r="V8" s="317"/>
      <c r="W8" s="317"/>
      <c r="X8" s="317"/>
      <c r="Y8" s="317"/>
      <c r="Z8" s="251"/>
      <c r="AA8" s="251"/>
      <c r="AB8" s="251"/>
      <c r="AC8" s="251"/>
      <c r="AD8" s="13"/>
      <c r="AG8" s="48">
        <f>AM7+1</f>
        <v>44228</v>
      </c>
      <c r="AH8" s="49">
        <f t="shared" si="0"/>
        <v>44229</v>
      </c>
      <c r="AI8" s="49">
        <f t="shared" si="0"/>
        <v>44230</v>
      </c>
      <c r="AJ8" s="49">
        <f t="shared" si="0"/>
        <v>44231</v>
      </c>
      <c r="AK8" s="49">
        <f t="shared" si="0"/>
        <v>44232</v>
      </c>
      <c r="AL8" s="50">
        <f t="shared" si="0"/>
        <v>44233</v>
      </c>
      <c r="AM8" s="51">
        <f t="shared" si="0"/>
        <v>44234</v>
      </c>
    </row>
    <row r="9" spans="2:49" ht="14.25" thickTop="1" thickBot="1" x14ac:dyDescent="0.25"/>
    <row r="10" spans="2:49" ht="20.100000000000001" customHeight="1" thickTop="1" thickBot="1" x14ac:dyDescent="0.25">
      <c r="B10" s="339" t="s">
        <v>38</v>
      </c>
      <c r="C10" s="340"/>
      <c r="D10" s="340"/>
      <c r="E10" s="52" t="s">
        <v>52</v>
      </c>
      <c r="F10" s="53" t="s">
        <v>53</v>
      </c>
      <c r="G10" s="53" t="s">
        <v>54</v>
      </c>
      <c r="H10" s="53" t="s">
        <v>55</v>
      </c>
      <c r="I10" s="53" t="s">
        <v>56</v>
      </c>
      <c r="J10" s="54" t="s">
        <v>57</v>
      </c>
      <c r="K10" s="54" t="s">
        <v>58</v>
      </c>
      <c r="L10" s="53" t="s">
        <v>52</v>
      </c>
      <c r="M10" s="53" t="s">
        <v>53</v>
      </c>
      <c r="N10" s="53" t="s">
        <v>54</v>
      </c>
      <c r="O10" s="53" t="s">
        <v>55</v>
      </c>
      <c r="P10" s="53" t="s">
        <v>56</v>
      </c>
      <c r="Q10" s="54" t="s">
        <v>57</v>
      </c>
      <c r="R10" s="54" t="s">
        <v>58</v>
      </c>
      <c r="S10" s="53" t="s">
        <v>52</v>
      </c>
      <c r="T10" s="53" t="s">
        <v>53</v>
      </c>
      <c r="U10" s="53" t="s">
        <v>54</v>
      </c>
      <c r="V10" s="53" t="s">
        <v>55</v>
      </c>
      <c r="W10" s="53" t="s">
        <v>56</v>
      </c>
      <c r="X10" s="54" t="s">
        <v>57</v>
      </c>
      <c r="Y10" s="54" t="s">
        <v>58</v>
      </c>
      <c r="Z10" s="53" t="s">
        <v>52</v>
      </c>
      <c r="AA10" s="53" t="s">
        <v>53</v>
      </c>
      <c r="AB10" s="53" t="s">
        <v>54</v>
      </c>
      <c r="AC10" s="53" t="s">
        <v>55</v>
      </c>
      <c r="AD10" s="53" t="s">
        <v>56</v>
      </c>
      <c r="AE10" s="54" t="s">
        <v>57</v>
      </c>
      <c r="AF10" s="54" t="s">
        <v>58</v>
      </c>
      <c r="AG10" s="53" t="s">
        <v>52</v>
      </c>
      <c r="AH10" s="53" t="s">
        <v>53</v>
      </c>
      <c r="AI10" s="53" t="s">
        <v>54</v>
      </c>
      <c r="AJ10" s="53" t="s">
        <v>55</v>
      </c>
      <c r="AK10" s="53" t="s">
        <v>56</v>
      </c>
      <c r="AL10" s="54" t="s">
        <v>57</v>
      </c>
      <c r="AM10" s="54" t="s">
        <v>58</v>
      </c>
      <c r="AN10" s="53" t="s">
        <v>52</v>
      </c>
      <c r="AO10" s="53" t="s">
        <v>53</v>
      </c>
      <c r="AP10" s="53" t="s">
        <v>54</v>
      </c>
      <c r="AQ10" s="53" t="s">
        <v>55</v>
      </c>
      <c r="AR10" s="53" t="s">
        <v>56</v>
      </c>
      <c r="AS10" s="54" t="s">
        <v>57</v>
      </c>
      <c r="AT10" s="55" t="s">
        <v>58</v>
      </c>
      <c r="AU10" s="329" t="s">
        <v>64</v>
      </c>
    </row>
    <row r="11" spans="2:49" ht="20.100000000000001" customHeight="1" thickTop="1" thickBot="1" x14ac:dyDescent="0.25">
      <c r="B11" s="339"/>
      <c r="C11" s="340"/>
      <c r="D11" s="340"/>
      <c r="E11" s="56">
        <f t="shared" ref="E11:K11" si="1">AG3</f>
        <v>44193</v>
      </c>
      <c r="F11" s="57">
        <f t="shared" si="1"/>
        <v>44194</v>
      </c>
      <c r="G11" s="57">
        <f t="shared" si="1"/>
        <v>44195</v>
      </c>
      <c r="H11" s="57">
        <f t="shared" si="1"/>
        <v>44196</v>
      </c>
      <c r="I11" s="57">
        <f t="shared" si="1"/>
        <v>44197</v>
      </c>
      <c r="J11" s="58">
        <f t="shared" si="1"/>
        <v>44198</v>
      </c>
      <c r="K11" s="58">
        <f t="shared" si="1"/>
        <v>44199</v>
      </c>
      <c r="L11" s="57">
        <f t="shared" ref="L11:R11" si="2">AG4</f>
        <v>44200</v>
      </c>
      <c r="M11" s="57">
        <f t="shared" si="2"/>
        <v>44201</v>
      </c>
      <c r="N11" s="57">
        <f t="shared" si="2"/>
        <v>44202</v>
      </c>
      <c r="O11" s="57">
        <f t="shared" si="2"/>
        <v>44203</v>
      </c>
      <c r="P11" s="57">
        <f t="shared" si="2"/>
        <v>44204</v>
      </c>
      <c r="Q11" s="58">
        <f t="shared" si="2"/>
        <v>44205</v>
      </c>
      <c r="R11" s="58">
        <f t="shared" si="2"/>
        <v>44206</v>
      </c>
      <c r="S11" s="57">
        <f t="shared" ref="S11:Y11" si="3">AG5</f>
        <v>44207</v>
      </c>
      <c r="T11" s="57">
        <f t="shared" si="3"/>
        <v>44208</v>
      </c>
      <c r="U11" s="57">
        <f t="shared" si="3"/>
        <v>44209</v>
      </c>
      <c r="V11" s="57">
        <f t="shared" si="3"/>
        <v>44210</v>
      </c>
      <c r="W11" s="57">
        <f t="shared" si="3"/>
        <v>44211</v>
      </c>
      <c r="X11" s="58">
        <f t="shared" si="3"/>
        <v>44212</v>
      </c>
      <c r="Y11" s="58">
        <f t="shared" si="3"/>
        <v>44213</v>
      </c>
      <c r="Z11" s="57">
        <f t="shared" ref="Z11:AF11" si="4">AG6</f>
        <v>44214</v>
      </c>
      <c r="AA11" s="57">
        <f t="shared" si="4"/>
        <v>44215</v>
      </c>
      <c r="AB11" s="57">
        <f t="shared" si="4"/>
        <v>44216</v>
      </c>
      <c r="AC11" s="57">
        <f t="shared" si="4"/>
        <v>44217</v>
      </c>
      <c r="AD11" s="57">
        <f t="shared" si="4"/>
        <v>44218</v>
      </c>
      <c r="AE11" s="58">
        <f t="shared" si="4"/>
        <v>44219</v>
      </c>
      <c r="AF11" s="58">
        <f t="shared" si="4"/>
        <v>44220</v>
      </c>
      <c r="AG11" s="57">
        <f t="shared" ref="AG11:AL11" si="5">AG7</f>
        <v>44221</v>
      </c>
      <c r="AH11" s="57">
        <f t="shared" si="5"/>
        <v>44222</v>
      </c>
      <c r="AI11" s="57">
        <f t="shared" si="5"/>
        <v>44223</v>
      </c>
      <c r="AJ11" s="57">
        <f t="shared" si="5"/>
        <v>44224</v>
      </c>
      <c r="AK11" s="57">
        <f t="shared" si="5"/>
        <v>44225</v>
      </c>
      <c r="AL11" s="57">
        <f t="shared" si="5"/>
        <v>44226</v>
      </c>
      <c r="AM11" s="57">
        <f t="shared" ref="AM11:AR11" si="6">AG8</f>
        <v>44228</v>
      </c>
      <c r="AN11" s="57">
        <f t="shared" si="6"/>
        <v>44229</v>
      </c>
      <c r="AO11" s="57">
        <f t="shared" si="6"/>
        <v>44230</v>
      </c>
      <c r="AP11" s="57">
        <f t="shared" si="6"/>
        <v>44231</v>
      </c>
      <c r="AQ11" s="57">
        <f t="shared" si="6"/>
        <v>44232</v>
      </c>
      <c r="AR11" s="57">
        <f t="shared" si="6"/>
        <v>44233</v>
      </c>
      <c r="AS11" s="57"/>
      <c r="AT11" s="59">
        <f>AM8</f>
        <v>44234</v>
      </c>
      <c r="AU11" s="330"/>
    </row>
    <row r="12" spans="2:49" ht="36.6" customHeight="1" thickTop="1" x14ac:dyDescent="0.2">
      <c r="B12" s="324" t="str">
        <f>'Riepilogo tsh'!B12</f>
        <v>Institutional research</v>
      </c>
      <c r="C12" s="325"/>
      <c r="D12" s="325"/>
      <c r="E12" s="96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7"/>
      <c r="AL12" s="97"/>
      <c r="AM12" s="97"/>
      <c r="AN12" s="98"/>
      <c r="AO12" s="98"/>
      <c r="AP12" s="98"/>
      <c r="AQ12" s="98"/>
      <c r="AR12" s="98"/>
      <c r="AS12" s="98"/>
      <c r="AT12" s="99"/>
      <c r="AU12" s="141">
        <f>SUM(E12:AT12)</f>
        <v>0</v>
      </c>
    </row>
    <row r="13" spans="2:49" ht="13.5" customHeight="1" x14ac:dyDescent="0.2">
      <c r="B13" s="341">
        <f>'Riepilogo tsh'!B13</f>
        <v>0</v>
      </c>
      <c r="C13" s="342"/>
      <c r="D13" s="342"/>
      <c r="E13" s="139">
        <f>SUM(E14:E18)</f>
        <v>0</v>
      </c>
      <c r="F13" s="139">
        <f>SUM(F14:F18)</f>
        <v>0</v>
      </c>
      <c r="G13" s="139">
        <f t="shared" ref="G13:AT13" si="7">SUM(G14:G18)</f>
        <v>0</v>
      </c>
      <c r="H13" s="139">
        <f t="shared" si="7"/>
        <v>0</v>
      </c>
      <c r="I13" s="139">
        <f t="shared" si="7"/>
        <v>0</v>
      </c>
      <c r="J13" s="139">
        <f t="shared" si="7"/>
        <v>0</v>
      </c>
      <c r="K13" s="139">
        <f t="shared" si="7"/>
        <v>0</v>
      </c>
      <c r="L13" s="139">
        <f t="shared" si="7"/>
        <v>0</v>
      </c>
      <c r="M13" s="139">
        <f t="shared" si="7"/>
        <v>0</v>
      </c>
      <c r="N13" s="139">
        <f t="shared" si="7"/>
        <v>0</v>
      </c>
      <c r="O13" s="139">
        <f t="shared" si="7"/>
        <v>0</v>
      </c>
      <c r="P13" s="139">
        <f t="shared" si="7"/>
        <v>0</v>
      </c>
      <c r="Q13" s="139">
        <f t="shared" si="7"/>
        <v>0</v>
      </c>
      <c r="R13" s="139">
        <f t="shared" si="7"/>
        <v>0</v>
      </c>
      <c r="S13" s="139">
        <f t="shared" si="7"/>
        <v>0</v>
      </c>
      <c r="T13" s="139">
        <f t="shared" si="7"/>
        <v>0</v>
      </c>
      <c r="U13" s="139">
        <f t="shared" si="7"/>
        <v>0</v>
      </c>
      <c r="V13" s="139">
        <f t="shared" si="7"/>
        <v>0</v>
      </c>
      <c r="W13" s="139">
        <f t="shared" si="7"/>
        <v>0</v>
      </c>
      <c r="X13" s="139">
        <f t="shared" si="7"/>
        <v>0</v>
      </c>
      <c r="Y13" s="139">
        <f t="shared" si="7"/>
        <v>0</v>
      </c>
      <c r="Z13" s="139">
        <f t="shared" si="7"/>
        <v>0</v>
      </c>
      <c r="AA13" s="139">
        <f t="shared" si="7"/>
        <v>0</v>
      </c>
      <c r="AB13" s="139">
        <f t="shared" si="7"/>
        <v>0</v>
      </c>
      <c r="AC13" s="139">
        <f t="shared" si="7"/>
        <v>0</v>
      </c>
      <c r="AD13" s="139">
        <f t="shared" si="7"/>
        <v>0</v>
      </c>
      <c r="AE13" s="139">
        <f t="shared" si="7"/>
        <v>0</v>
      </c>
      <c r="AF13" s="139">
        <f t="shared" si="7"/>
        <v>0</v>
      </c>
      <c r="AG13" s="139">
        <f t="shared" si="7"/>
        <v>0</v>
      </c>
      <c r="AH13" s="139">
        <f t="shared" si="7"/>
        <v>0</v>
      </c>
      <c r="AI13" s="139">
        <f t="shared" si="7"/>
        <v>0</v>
      </c>
      <c r="AJ13" s="139">
        <f t="shared" si="7"/>
        <v>0</v>
      </c>
      <c r="AK13" s="139">
        <f t="shared" si="7"/>
        <v>0</v>
      </c>
      <c r="AL13" s="139">
        <f t="shared" si="7"/>
        <v>0</v>
      </c>
      <c r="AM13" s="139">
        <f t="shared" si="7"/>
        <v>0</v>
      </c>
      <c r="AN13" s="139">
        <f t="shared" si="7"/>
        <v>0</v>
      </c>
      <c r="AO13" s="139">
        <f t="shared" si="7"/>
        <v>0</v>
      </c>
      <c r="AP13" s="139">
        <f t="shared" si="7"/>
        <v>0</v>
      </c>
      <c r="AQ13" s="139">
        <f t="shared" si="7"/>
        <v>0</v>
      </c>
      <c r="AR13" s="139">
        <f t="shared" si="7"/>
        <v>0</v>
      </c>
      <c r="AS13" s="139">
        <f t="shared" si="7"/>
        <v>0</v>
      </c>
      <c r="AT13" s="139">
        <f t="shared" si="7"/>
        <v>0</v>
      </c>
      <c r="AU13" s="142">
        <f t="shared" ref="AU13:AU22" si="8">SUM(E13:AT13)</f>
        <v>0</v>
      </c>
    </row>
    <row r="14" spans="2:49" ht="13.5" customHeight="1" x14ac:dyDescent="0.2">
      <c r="B14" s="315" t="str">
        <f>'Riepilogo tsh'!L13</f>
        <v>WP1</v>
      </c>
      <c r="C14" s="316"/>
      <c r="D14" s="316"/>
      <c r="E14" s="170"/>
      <c r="F14" s="170"/>
      <c r="G14" s="170"/>
      <c r="H14" s="170"/>
      <c r="I14" s="170"/>
      <c r="J14" s="170"/>
      <c r="K14" s="170"/>
      <c r="L14" s="170"/>
      <c r="M14" s="170"/>
      <c r="N14" s="170"/>
      <c r="O14" s="170"/>
      <c r="P14" s="170"/>
      <c r="Q14" s="170"/>
      <c r="R14" s="170"/>
      <c r="S14" s="170"/>
      <c r="T14" s="170"/>
      <c r="U14" s="170"/>
      <c r="V14" s="170"/>
      <c r="W14" s="170"/>
      <c r="X14" s="170"/>
      <c r="Y14" s="170"/>
      <c r="Z14" s="170"/>
      <c r="AA14" s="170"/>
      <c r="AB14" s="170"/>
      <c r="AC14" s="170"/>
      <c r="AD14" s="170"/>
      <c r="AE14" s="170"/>
      <c r="AF14" s="170"/>
      <c r="AG14" s="170"/>
      <c r="AH14" s="170"/>
      <c r="AI14" s="170"/>
      <c r="AJ14" s="170"/>
      <c r="AK14" s="170"/>
      <c r="AL14" s="170"/>
      <c r="AM14" s="170"/>
      <c r="AN14" s="171"/>
      <c r="AO14" s="171"/>
      <c r="AP14" s="171"/>
      <c r="AQ14" s="171"/>
      <c r="AR14" s="171"/>
      <c r="AS14" s="171"/>
      <c r="AT14" s="171"/>
      <c r="AU14" s="153">
        <f t="shared" si="8"/>
        <v>0</v>
      </c>
    </row>
    <row r="15" spans="2:49" ht="13.5" customHeight="1" x14ac:dyDescent="0.2">
      <c r="B15" s="315" t="str">
        <f>'Riepilogo tsh'!M13</f>
        <v>WP2</v>
      </c>
      <c r="C15" s="316"/>
      <c r="D15" s="316"/>
      <c r="E15" s="170"/>
      <c r="F15" s="173"/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Q15" s="170"/>
      <c r="R15" s="170"/>
      <c r="S15" s="170"/>
      <c r="T15" s="170"/>
      <c r="U15" s="170"/>
      <c r="V15" s="170"/>
      <c r="W15" s="170"/>
      <c r="X15" s="170"/>
      <c r="Y15" s="170"/>
      <c r="Z15" s="170"/>
      <c r="AA15" s="170"/>
      <c r="AB15" s="170"/>
      <c r="AC15" s="170"/>
      <c r="AD15" s="170"/>
      <c r="AE15" s="170"/>
      <c r="AF15" s="170"/>
      <c r="AG15" s="170"/>
      <c r="AH15" s="170"/>
      <c r="AI15" s="170"/>
      <c r="AJ15" s="170"/>
      <c r="AK15" s="170"/>
      <c r="AL15" s="170"/>
      <c r="AM15" s="170"/>
      <c r="AN15" s="171"/>
      <c r="AO15" s="171"/>
      <c r="AP15" s="171"/>
      <c r="AQ15" s="171"/>
      <c r="AR15" s="171"/>
      <c r="AS15" s="171"/>
      <c r="AT15" s="171"/>
      <c r="AU15" s="161">
        <f t="shared" si="8"/>
        <v>0</v>
      </c>
    </row>
    <row r="16" spans="2:49" ht="13.5" customHeight="1" x14ac:dyDescent="0.2">
      <c r="B16" s="315" t="str">
        <f>'Riepilogo tsh'!N13</f>
        <v>WP3</v>
      </c>
      <c r="C16" s="316"/>
      <c r="D16" s="316"/>
      <c r="E16" s="170"/>
      <c r="F16" s="170"/>
      <c r="G16" s="170"/>
      <c r="H16" s="170"/>
      <c r="I16" s="170"/>
      <c r="J16" s="170"/>
      <c r="K16" s="170"/>
      <c r="L16" s="170"/>
      <c r="M16" s="170"/>
      <c r="N16" s="170"/>
      <c r="O16" s="170"/>
      <c r="P16" s="170"/>
      <c r="Q16" s="170"/>
      <c r="R16" s="170"/>
      <c r="S16" s="170"/>
      <c r="T16" s="170"/>
      <c r="U16" s="170"/>
      <c r="V16" s="170"/>
      <c r="W16" s="170"/>
      <c r="X16" s="170"/>
      <c r="Y16" s="170"/>
      <c r="Z16" s="170"/>
      <c r="AA16" s="170"/>
      <c r="AB16" s="170"/>
      <c r="AC16" s="170"/>
      <c r="AD16" s="170"/>
      <c r="AE16" s="170"/>
      <c r="AF16" s="170"/>
      <c r="AG16" s="170"/>
      <c r="AH16" s="170"/>
      <c r="AI16" s="170"/>
      <c r="AJ16" s="170"/>
      <c r="AK16" s="170"/>
      <c r="AL16" s="170"/>
      <c r="AM16" s="170"/>
      <c r="AN16" s="171"/>
      <c r="AO16" s="171"/>
      <c r="AP16" s="171"/>
      <c r="AQ16" s="171"/>
      <c r="AR16" s="171"/>
      <c r="AS16" s="171"/>
      <c r="AT16" s="171"/>
      <c r="AU16" s="153">
        <f t="shared" si="8"/>
        <v>0</v>
      </c>
    </row>
    <row r="17" spans="2:47" ht="13.5" customHeight="1" x14ac:dyDescent="0.2">
      <c r="B17" s="346" t="str">
        <f>'Riepilogo tsh'!O13</f>
        <v>WP 4</v>
      </c>
      <c r="C17" s="347"/>
      <c r="D17" s="347"/>
      <c r="E17" s="170"/>
      <c r="F17" s="170"/>
      <c r="G17" s="170"/>
      <c r="H17" s="170"/>
      <c r="I17" s="170"/>
      <c r="J17" s="170"/>
      <c r="K17" s="170"/>
      <c r="L17" s="170"/>
      <c r="M17" s="170"/>
      <c r="N17" s="170"/>
      <c r="O17" s="170"/>
      <c r="P17" s="170"/>
      <c r="Q17" s="170"/>
      <c r="R17" s="170"/>
      <c r="S17" s="170"/>
      <c r="T17" s="170"/>
      <c r="U17" s="170"/>
      <c r="V17" s="170"/>
      <c r="W17" s="170"/>
      <c r="X17" s="170"/>
      <c r="Y17" s="170"/>
      <c r="Z17" s="170"/>
      <c r="AA17" s="170"/>
      <c r="AB17" s="170"/>
      <c r="AC17" s="170"/>
      <c r="AD17" s="170"/>
      <c r="AE17" s="170"/>
      <c r="AF17" s="170"/>
      <c r="AG17" s="170"/>
      <c r="AH17" s="170"/>
      <c r="AI17" s="170"/>
      <c r="AJ17" s="170"/>
      <c r="AK17" s="170"/>
      <c r="AL17" s="170"/>
      <c r="AM17" s="170"/>
      <c r="AN17" s="171"/>
      <c r="AO17" s="171"/>
      <c r="AP17" s="171"/>
      <c r="AQ17" s="171"/>
      <c r="AR17" s="171"/>
      <c r="AS17" s="171"/>
      <c r="AT17" s="171"/>
      <c r="AU17" s="161">
        <f t="shared" si="8"/>
        <v>0</v>
      </c>
    </row>
    <row r="18" spans="2:47" ht="13.5" customHeight="1" x14ac:dyDescent="0.2">
      <c r="B18" s="166"/>
      <c r="C18" s="168" t="s">
        <v>117</v>
      </c>
      <c r="D18" s="167"/>
      <c r="E18" s="170"/>
      <c r="F18" s="170"/>
      <c r="G18" s="170"/>
      <c r="H18" s="170"/>
      <c r="I18" s="170"/>
      <c r="J18" s="170"/>
      <c r="K18" s="170"/>
      <c r="L18" s="170"/>
      <c r="M18" s="170"/>
      <c r="N18" s="170"/>
      <c r="O18" s="170"/>
      <c r="P18" s="170"/>
      <c r="Q18" s="170"/>
      <c r="R18" s="170"/>
      <c r="S18" s="170"/>
      <c r="T18" s="170"/>
      <c r="U18" s="170"/>
      <c r="V18" s="170"/>
      <c r="W18" s="170"/>
      <c r="X18" s="170"/>
      <c r="Y18" s="170"/>
      <c r="Z18" s="170"/>
      <c r="AA18" s="170"/>
      <c r="AB18" s="170"/>
      <c r="AC18" s="170"/>
      <c r="AD18" s="170"/>
      <c r="AE18" s="170"/>
      <c r="AF18" s="170"/>
      <c r="AG18" s="170"/>
      <c r="AH18" s="170"/>
      <c r="AI18" s="170"/>
      <c r="AJ18" s="170"/>
      <c r="AK18" s="170"/>
      <c r="AL18" s="170"/>
      <c r="AM18" s="170"/>
      <c r="AN18" s="171"/>
      <c r="AO18" s="171"/>
      <c r="AP18" s="171"/>
      <c r="AQ18" s="171"/>
      <c r="AR18" s="171"/>
      <c r="AS18" s="171"/>
      <c r="AT18" s="171"/>
      <c r="AU18" s="161"/>
    </row>
    <row r="19" spans="2:47" ht="13.5" customHeight="1" x14ac:dyDescent="0.2">
      <c r="B19" s="355" t="s">
        <v>24</v>
      </c>
      <c r="C19" s="356"/>
      <c r="D19" s="356"/>
      <c r="E19" s="162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3"/>
      <c r="R19" s="163"/>
      <c r="S19" s="163"/>
      <c r="T19" s="163"/>
      <c r="U19" s="163"/>
      <c r="V19" s="163"/>
      <c r="W19" s="163"/>
      <c r="X19" s="163"/>
      <c r="Y19" s="163"/>
      <c r="Z19" s="163"/>
      <c r="AA19" s="163"/>
      <c r="AB19" s="163"/>
      <c r="AC19" s="163"/>
      <c r="AD19" s="163"/>
      <c r="AE19" s="163"/>
      <c r="AF19" s="163"/>
      <c r="AG19" s="163"/>
      <c r="AH19" s="163"/>
      <c r="AI19" s="163"/>
      <c r="AJ19" s="163"/>
      <c r="AK19" s="163"/>
      <c r="AL19" s="163"/>
      <c r="AM19" s="163"/>
      <c r="AN19" s="164"/>
      <c r="AO19" s="164"/>
      <c r="AP19" s="164"/>
      <c r="AQ19" s="164"/>
      <c r="AR19" s="164"/>
      <c r="AS19" s="164"/>
      <c r="AT19" s="165"/>
      <c r="AU19" s="143">
        <f t="shared" si="8"/>
        <v>0</v>
      </c>
    </row>
    <row r="20" spans="2:47" x14ac:dyDescent="0.2">
      <c r="B20" s="358" t="s">
        <v>26</v>
      </c>
      <c r="C20" s="359"/>
      <c r="D20" s="359"/>
      <c r="E20" s="103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104"/>
      <c r="AM20" s="104"/>
      <c r="AN20" s="105"/>
      <c r="AO20" s="105"/>
      <c r="AP20" s="105"/>
      <c r="AQ20" s="105"/>
      <c r="AR20" s="105"/>
      <c r="AS20" s="105"/>
      <c r="AT20" s="106"/>
      <c r="AU20" s="144">
        <f t="shared" si="8"/>
        <v>0</v>
      </c>
    </row>
    <row r="21" spans="2:47" ht="13.5" thickBot="1" x14ac:dyDescent="0.25">
      <c r="B21" s="360" t="s">
        <v>28</v>
      </c>
      <c r="C21" s="361"/>
      <c r="D21" s="361"/>
      <c r="E21" s="108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110"/>
      <c r="AO21" s="110"/>
      <c r="AP21" s="110"/>
      <c r="AQ21" s="110"/>
      <c r="AR21" s="110"/>
      <c r="AS21" s="110"/>
      <c r="AT21" s="111"/>
      <c r="AU21" s="145">
        <f t="shared" si="8"/>
        <v>0</v>
      </c>
    </row>
    <row r="22" spans="2:47" ht="14.25" thickTop="1" thickBot="1" x14ac:dyDescent="0.25">
      <c r="B22" s="360" t="s">
        <v>63</v>
      </c>
      <c r="C22" s="361"/>
      <c r="D22" s="361"/>
      <c r="E22" s="140">
        <f t="shared" ref="E22:AT22" si="9">E12+E13+E19+E20+E21</f>
        <v>0</v>
      </c>
      <c r="F22" s="140">
        <f t="shared" si="9"/>
        <v>0</v>
      </c>
      <c r="G22" s="140">
        <f t="shared" si="9"/>
        <v>0</v>
      </c>
      <c r="H22" s="140">
        <f t="shared" si="9"/>
        <v>0</v>
      </c>
      <c r="I22" s="140">
        <f t="shared" si="9"/>
        <v>0</v>
      </c>
      <c r="J22" s="140">
        <f t="shared" si="9"/>
        <v>0</v>
      </c>
      <c r="K22" s="140">
        <f t="shared" si="9"/>
        <v>0</v>
      </c>
      <c r="L22" s="140">
        <f t="shared" si="9"/>
        <v>0</v>
      </c>
      <c r="M22" s="140">
        <f t="shared" si="9"/>
        <v>0</v>
      </c>
      <c r="N22" s="140">
        <f t="shared" si="9"/>
        <v>0</v>
      </c>
      <c r="O22" s="140">
        <f t="shared" si="9"/>
        <v>0</v>
      </c>
      <c r="P22" s="140">
        <f t="shared" si="9"/>
        <v>0</v>
      </c>
      <c r="Q22" s="140">
        <f t="shared" si="9"/>
        <v>0</v>
      </c>
      <c r="R22" s="140">
        <f t="shared" si="9"/>
        <v>0</v>
      </c>
      <c r="S22" s="140">
        <f t="shared" si="9"/>
        <v>0</v>
      </c>
      <c r="T22" s="140">
        <f t="shared" si="9"/>
        <v>0</v>
      </c>
      <c r="U22" s="140">
        <f t="shared" si="9"/>
        <v>0</v>
      </c>
      <c r="V22" s="140">
        <f t="shared" si="9"/>
        <v>0</v>
      </c>
      <c r="W22" s="140">
        <f t="shared" si="9"/>
        <v>0</v>
      </c>
      <c r="X22" s="140">
        <f t="shared" si="9"/>
        <v>0</v>
      </c>
      <c r="Y22" s="140">
        <f t="shared" si="9"/>
        <v>0</v>
      </c>
      <c r="Z22" s="140">
        <f t="shared" si="9"/>
        <v>0</v>
      </c>
      <c r="AA22" s="140">
        <f t="shared" si="9"/>
        <v>0</v>
      </c>
      <c r="AB22" s="140">
        <f t="shared" si="9"/>
        <v>0</v>
      </c>
      <c r="AC22" s="140">
        <f t="shared" si="9"/>
        <v>0</v>
      </c>
      <c r="AD22" s="140">
        <f t="shared" si="9"/>
        <v>0</v>
      </c>
      <c r="AE22" s="140">
        <f t="shared" si="9"/>
        <v>0</v>
      </c>
      <c r="AF22" s="140">
        <f t="shared" si="9"/>
        <v>0</v>
      </c>
      <c r="AG22" s="140">
        <f t="shared" si="9"/>
        <v>0</v>
      </c>
      <c r="AH22" s="140">
        <f t="shared" si="9"/>
        <v>0</v>
      </c>
      <c r="AI22" s="140">
        <f t="shared" si="9"/>
        <v>0</v>
      </c>
      <c r="AJ22" s="140">
        <f t="shared" si="9"/>
        <v>0</v>
      </c>
      <c r="AK22" s="140">
        <f t="shared" si="9"/>
        <v>0</v>
      </c>
      <c r="AL22" s="140">
        <f t="shared" si="9"/>
        <v>0</v>
      </c>
      <c r="AM22" s="140">
        <f t="shared" si="9"/>
        <v>0</v>
      </c>
      <c r="AN22" s="140">
        <f t="shared" si="9"/>
        <v>0</v>
      </c>
      <c r="AO22" s="140">
        <f t="shared" si="9"/>
        <v>0</v>
      </c>
      <c r="AP22" s="140">
        <f t="shared" si="9"/>
        <v>0</v>
      </c>
      <c r="AQ22" s="140">
        <f t="shared" si="9"/>
        <v>0</v>
      </c>
      <c r="AR22" s="140">
        <f t="shared" si="9"/>
        <v>0</v>
      </c>
      <c r="AS22" s="140">
        <f t="shared" si="9"/>
        <v>0</v>
      </c>
      <c r="AT22" s="140">
        <f t="shared" si="9"/>
        <v>0</v>
      </c>
      <c r="AU22" s="146">
        <f t="shared" si="8"/>
        <v>0</v>
      </c>
    </row>
    <row r="23" spans="2:47" ht="14.25" thickTop="1" thickBot="1" x14ac:dyDescent="0.25">
      <c r="B23" s="61"/>
      <c r="C23" s="61"/>
      <c r="D23" s="61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3"/>
      <c r="AO23" s="63"/>
      <c r="AP23" s="63"/>
      <c r="AQ23" s="63"/>
      <c r="AR23" s="63"/>
      <c r="AS23" s="63"/>
      <c r="AT23" s="63"/>
    </row>
    <row r="24" spans="2:47" ht="22.5" customHeight="1" thickTop="1" x14ac:dyDescent="0.2">
      <c r="B24" s="362" t="s">
        <v>60</v>
      </c>
      <c r="C24" s="363"/>
      <c r="D24" s="374">
        <f>'Riepilogo tsh'!B13</f>
        <v>0</v>
      </c>
      <c r="E24" s="374"/>
      <c r="F24" s="374"/>
      <c r="G24" s="374"/>
      <c r="H24" s="374"/>
      <c r="I24" s="331"/>
      <c r="J24" s="331"/>
      <c r="K24" s="331"/>
      <c r="L24" s="331"/>
      <c r="M24" s="331"/>
      <c r="N24" s="331"/>
      <c r="O24" s="331"/>
      <c r="P24" s="331"/>
      <c r="Q24" s="331"/>
      <c r="R24" s="331"/>
      <c r="S24" s="331"/>
      <c r="T24" s="331"/>
      <c r="U24" s="331"/>
      <c r="V24" s="331"/>
      <c r="W24" s="331"/>
      <c r="X24" s="331"/>
      <c r="Y24" s="331"/>
      <c r="Z24" s="331"/>
      <c r="AA24" s="331"/>
      <c r="AB24" s="331"/>
      <c r="AC24" s="331"/>
      <c r="AD24" s="331"/>
      <c r="AE24" s="331"/>
      <c r="AF24" s="331"/>
      <c r="AG24" s="331"/>
      <c r="AH24" s="331"/>
      <c r="AI24" s="331"/>
      <c r="AJ24" s="331"/>
      <c r="AK24" s="331"/>
      <c r="AL24" s="331"/>
      <c r="AM24" s="331"/>
      <c r="AN24" s="331"/>
      <c r="AO24" s="331"/>
      <c r="AP24" s="331"/>
      <c r="AQ24" s="331"/>
      <c r="AR24" s="331"/>
      <c r="AS24" s="331"/>
      <c r="AT24" s="331"/>
      <c r="AU24" s="332"/>
    </row>
    <row r="25" spans="2:47" ht="22.5" customHeight="1" x14ac:dyDescent="0.2">
      <c r="B25" s="364"/>
      <c r="C25" s="365"/>
      <c r="D25" s="370"/>
      <c r="E25" s="370"/>
      <c r="F25" s="370"/>
      <c r="G25" s="370"/>
      <c r="H25" s="370"/>
      <c r="I25" s="371"/>
      <c r="J25" s="371"/>
      <c r="K25" s="371"/>
      <c r="L25" s="371"/>
      <c r="M25" s="371"/>
      <c r="N25" s="371"/>
      <c r="O25" s="371"/>
      <c r="P25" s="371"/>
      <c r="Q25" s="371"/>
      <c r="R25" s="371"/>
      <c r="S25" s="371"/>
      <c r="T25" s="371"/>
      <c r="U25" s="371"/>
      <c r="V25" s="371"/>
      <c r="W25" s="371"/>
      <c r="X25" s="371"/>
      <c r="Y25" s="371"/>
      <c r="Z25" s="371"/>
      <c r="AA25" s="371"/>
      <c r="AB25" s="371"/>
      <c r="AC25" s="371"/>
      <c r="AD25" s="371"/>
      <c r="AE25" s="371"/>
      <c r="AF25" s="371"/>
      <c r="AG25" s="371"/>
      <c r="AH25" s="371"/>
      <c r="AI25" s="371"/>
      <c r="AJ25" s="371"/>
      <c r="AK25" s="371"/>
      <c r="AL25" s="371"/>
      <c r="AM25" s="371"/>
      <c r="AN25" s="371"/>
      <c r="AO25" s="371"/>
      <c r="AP25" s="371"/>
      <c r="AQ25" s="371"/>
      <c r="AR25" s="371"/>
      <c r="AS25" s="371"/>
      <c r="AT25" s="371"/>
      <c r="AU25" s="372"/>
    </row>
    <row r="26" spans="2:47" ht="22.5" customHeight="1" x14ac:dyDescent="0.2">
      <c r="B26" s="364"/>
      <c r="C26" s="365"/>
      <c r="D26" s="370"/>
      <c r="E26" s="370"/>
      <c r="F26" s="370"/>
      <c r="G26" s="370"/>
      <c r="H26" s="370"/>
      <c r="I26" s="371"/>
      <c r="J26" s="371"/>
      <c r="K26" s="371"/>
      <c r="L26" s="371"/>
      <c r="M26" s="371"/>
      <c r="N26" s="371"/>
      <c r="O26" s="371"/>
      <c r="P26" s="371"/>
      <c r="Q26" s="371"/>
      <c r="R26" s="371"/>
      <c r="S26" s="371"/>
      <c r="T26" s="371"/>
      <c r="U26" s="371"/>
      <c r="V26" s="371"/>
      <c r="W26" s="371"/>
      <c r="X26" s="371"/>
      <c r="Y26" s="371"/>
      <c r="Z26" s="371"/>
      <c r="AA26" s="371"/>
      <c r="AB26" s="371"/>
      <c r="AC26" s="371"/>
      <c r="AD26" s="371"/>
      <c r="AE26" s="371"/>
      <c r="AF26" s="371"/>
      <c r="AG26" s="371"/>
      <c r="AH26" s="371"/>
      <c r="AI26" s="371"/>
      <c r="AJ26" s="371"/>
      <c r="AK26" s="371"/>
      <c r="AL26" s="371"/>
      <c r="AM26" s="371"/>
      <c r="AN26" s="371"/>
      <c r="AO26" s="371"/>
      <c r="AP26" s="371"/>
      <c r="AQ26" s="371"/>
      <c r="AR26" s="371"/>
      <c r="AS26" s="371"/>
      <c r="AT26" s="371"/>
      <c r="AU26" s="372"/>
    </row>
    <row r="27" spans="2:47" ht="22.5" customHeight="1" x14ac:dyDescent="0.2">
      <c r="B27" s="364"/>
      <c r="C27" s="365"/>
      <c r="D27" s="370"/>
      <c r="E27" s="370"/>
      <c r="F27" s="370"/>
      <c r="G27" s="370"/>
      <c r="H27" s="370"/>
      <c r="I27" s="371"/>
      <c r="J27" s="371"/>
      <c r="K27" s="371"/>
      <c r="L27" s="371"/>
      <c r="M27" s="371"/>
      <c r="N27" s="371"/>
      <c r="O27" s="371"/>
      <c r="P27" s="371"/>
      <c r="Q27" s="371"/>
      <c r="R27" s="371"/>
      <c r="S27" s="371"/>
      <c r="T27" s="371"/>
      <c r="U27" s="371"/>
      <c r="V27" s="371"/>
      <c r="W27" s="371"/>
      <c r="X27" s="371"/>
      <c r="Y27" s="371"/>
      <c r="Z27" s="371"/>
      <c r="AA27" s="371"/>
      <c r="AB27" s="371"/>
      <c r="AC27" s="371"/>
      <c r="AD27" s="371"/>
      <c r="AE27" s="371"/>
      <c r="AF27" s="371"/>
      <c r="AG27" s="371"/>
      <c r="AH27" s="371"/>
      <c r="AI27" s="371"/>
      <c r="AJ27" s="371"/>
      <c r="AK27" s="371"/>
      <c r="AL27" s="371"/>
      <c r="AM27" s="371"/>
      <c r="AN27" s="371"/>
      <c r="AO27" s="371"/>
      <c r="AP27" s="371"/>
      <c r="AQ27" s="371"/>
      <c r="AR27" s="371"/>
      <c r="AS27" s="371"/>
      <c r="AT27" s="371"/>
      <c r="AU27" s="372"/>
    </row>
    <row r="28" spans="2:47" ht="22.5" customHeight="1" thickBot="1" x14ac:dyDescent="0.25">
      <c r="B28" s="366"/>
      <c r="C28" s="367"/>
      <c r="D28" s="373"/>
      <c r="E28" s="373"/>
      <c r="F28" s="373"/>
      <c r="G28" s="373"/>
      <c r="H28" s="373"/>
      <c r="I28" s="368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8"/>
      <c r="AC28" s="368"/>
      <c r="AD28" s="368"/>
      <c r="AE28" s="368"/>
      <c r="AF28" s="368"/>
      <c r="AG28" s="368"/>
      <c r="AH28" s="368"/>
      <c r="AI28" s="368"/>
      <c r="AJ28" s="368"/>
      <c r="AK28" s="368"/>
      <c r="AL28" s="368"/>
      <c r="AM28" s="368"/>
      <c r="AN28" s="368"/>
      <c r="AO28" s="368"/>
      <c r="AP28" s="368"/>
      <c r="AQ28" s="368"/>
      <c r="AR28" s="368"/>
      <c r="AS28" s="368"/>
      <c r="AT28" s="368"/>
      <c r="AU28" s="369"/>
    </row>
    <row r="29" spans="2:47" ht="12.75" customHeight="1" thickTop="1" x14ac:dyDescent="0.2"/>
    <row r="30" spans="2:47" ht="13.5" customHeight="1" x14ac:dyDescent="0.2">
      <c r="C30" s="357" t="s">
        <v>61</v>
      </c>
      <c r="D30" s="357"/>
      <c r="E30" s="357"/>
      <c r="F30" s="357"/>
      <c r="G30" s="357"/>
      <c r="H30" s="357"/>
      <c r="I30" s="357"/>
      <c r="J30" s="357"/>
      <c r="K30" s="357"/>
      <c r="AC30" s="4"/>
      <c r="AD30" s="357" t="s">
        <v>61</v>
      </c>
      <c r="AE30" s="357"/>
      <c r="AF30" s="357"/>
      <c r="AG30" s="357"/>
      <c r="AH30" s="357"/>
      <c r="AI30" s="357"/>
      <c r="AJ30" s="357"/>
      <c r="AK30" s="357"/>
      <c r="AL30" s="357"/>
      <c r="AM30" s="357"/>
      <c r="AN30" s="357"/>
      <c r="AO30" s="357"/>
      <c r="AP30" s="357"/>
    </row>
    <row r="31" spans="2:47" ht="13.5" customHeight="1" x14ac:dyDescent="0.2">
      <c r="C31" s="351">
        <f>'Riepilogo tsh'!B5</f>
        <v>0</v>
      </c>
      <c r="D31" s="352"/>
      <c r="E31" s="352"/>
      <c r="F31" s="352"/>
      <c r="G31" s="352"/>
      <c r="H31" s="352"/>
      <c r="I31" s="352"/>
      <c r="J31" s="352"/>
      <c r="K31" s="352"/>
      <c r="AD31" s="352">
        <f>G5</f>
        <v>0</v>
      </c>
      <c r="AE31" s="352"/>
      <c r="AF31" s="352"/>
      <c r="AG31" s="352"/>
      <c r="AH31" s="352"/>
      <c r="AI31" s="352"/>
      <c r="AJ31" s="352"/>
      <c r="AK31" s="352"/>
      <c r="AL31" s="352"/>
      <c r="AM31" s="352"/>
      <c r="AN31" s="352"/>
      <c r="AO31" s="352"/>
      <c r="AP31" s="352"/>
    </row>
    <row r="32" spans="2:47" ht="13.5" customHeight="1" x14ac:dyDescent="0.2"/>
    <row r="33" spans="3:33" ht="13.5" customHeight="1" x14ac:dyDescent="0.2">
      <c r="C33" s="60" t="s">
        <v>62</v>
      </c>
      <c r="D33" s="353"/>
      <c r="E33" s="353"/>
      <c r="F33" s="353"/>
      <c r="AC33" s="354" t="s">
        <v>62</v>
      </c>
      <c r="AD33" s="354"/>
      <c r="AE33" s="353"/>
      <c r="AF33" s="353"/>
      <c r="AG33" s="353"/>
    </row>
    <row r="34" spans="3:33" ht="13.5" customHeight="1" x14ac:dyDescent="0.2"/>
    <row r="35" spans="3:33" ht="13.5" customHeight="1" x14ac:dyDescent="0.2"/>
    <row r="36" spans="3:33" ht="13.5" customHeight="1" x14ac:dyDescent="0.2"/>
    <row r="37" spans="3:33" ht="13.5" customHeight="1" x14ac:dyDescent="0.2"/>
    <row r="38" spans="3:33" ht="13.5" customHeight="1" x14ac:dyDescent="0.2"/>
    <row r="39" spans="3:33" ht="13.5" customHeight="1" x14ac:dyDescent="0.2"/>
    <row r="40" spans="3:33" ht="13.5" customHeight="1" x14ac:dyDescent="0.2"/>
    <row r="41" spans="3:33" ht="13.5" customHeight="1" x14ac:dyDescent="0.2"/>
    <row r="42" spans="3:33" ht="13.5" customHeight="1" x14ac:dyDescent="0.2"/>
    <row r="43" spans="3:33" ht="13.5" customHeight="1" x14ac:dyDescent="0.2"/>
    <row r="44" spans="3:33" ht="13.5" customHeight="1" x14ac:dyDescent="0.2"/>
    <row r="45" spans="3:33" ht="13.5" customHeight="1" x14ac:dyDescent="0.2"/>
    <row r="46" spans="3:33" ht="13.5" customHeight="1" x14ac:dyDescent="0.2"/>
    <row r="47" spans="3:33" ht="13.5" customHeight="1" x14ac:dyDescent="0.2"/>
    <row r="48" spans="3:33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71" ht="20.100000000000001" customHeight="1" x14ac:dyDescent="0.2"/>
    <row r="72" ht="20.100000000000001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14" ht="20.100000000000001" customHeight="1" x14ac:dyDescent="0.2"/>
    <row r="115" ht="20.100000000000001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7" ht="20.100000000000001" customHeight="1" x14ac:dyDescent="0.2"/>
    <row r="158" ht="20.100000000000001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200" ht="20.100000000000001" customHeight="1" x14ac:dyDescent="0.2"/>
    <row r="201" ht="20.100000000000001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</sheetData>
  <protectedRanges>
    <protectedRange sqref="G7:J7 G5:J5 G3:J3 G1:J1" name="Intervallo1_1"/>
  </protectedRanges>
  <mergeCells count="47">
    <mergeCell ref="B19:D19"/>
    <mergeCell ref="AD30:AP30"/>
    <mergeCell ref="B20:D20"/>
    <mergeCell ref="B21:D21"/>
    <mergeCell ref="B24:C28"/>
    <mergeCell ref="I28:AU28"/>
    <mergeCell ref="D25:H25"/>
    <mergeCell ref="C30:K30"/>
    <mergeCell ref="I26:AU26"/>
    <mergeCell ref="I27:AU27"/>
    <mergeCell ref="D28:H28"/>
    <mergeCell ref="D26:H26"/>
    <mergeCell ref="D27:H27"/>
    <mergeCell ref="B22:D22"/>
    <mergeCell ref="D24:H24"/>
    <mergeCell ref="I25:AU25"/>
    <mergeCell ref="C31:K31"/>
    <mergeCell ref="AE33:AG33"/>
    <mergeCell ref="AC33:AD33"/>
    <mergeCell ref="AD31:AP31"/>
    <mergeCell ref="D33:F33"/>
    <mergeCell ref="AV2:AW2"/>
    <mergeCell ref="AU10:AU11"/>
    <mergeCell ref="I24:AU24"/>
    <mergeCell ref="B1:F2"/>
    <mergeCell ref="G1:S2"/>
    <mergeCell ref="B10:D11"/>
    <mergeCell ref="B13:D13"/>
    <mergeCell ref="B14:D14"/>
    <mergeCell ref="B15:D15"/>
    <mergeCell ref="C7:F8"/>
    <mergeCell ref="G5:S6"/>
    <mergeCell ref="B17:D17"/>
    <mergeCell ref="AG1:AM1"/>
    <mergeCell ref="V5:Y6"/>
    <mergeCell ref="Z5:AC6"/>
    <mergeCell ref="Z7:AC8"/>
    <mergeCell ref="Z1:AC2"/>
    <mergeCell ref="V3:Y4"/>
    <mergeCell ref="Z3:AC4"/>
    <mergeCell ref="V1:Y2"/>
    <mergeCell ref="B16:D16"/>
    <mergeCell ref="V7:Y8"/>
    <mergeCell ref="G3:S4"/>
    <mergeCell ref="B12:D12"/>
    <mergeCell ref="G7:J7"/>
    <mergeCell ref="B7:B8"/>
  </mergeCells>
  <phoneticPr fontId="0" type="noConversion"/>
  <conditionalFormatting sqref="E11:H11 S11:AT11">
    <cfRule type="expression" dxfId="191" priority="25" stopIfTrue="1">
      <formula>NOT(MONTH(E11)=$AF$1)</formula>
    </cfRule>
    <cfRule type="expression" dxfId="190" priority="26" stopIfTrue="1">
      <formula>MATCH(E11,Festivita,0)&gt;0</formula>
    </cfRule>
  </conditionalFormatting>
  <conditionalFormatting sqref="E10:I10">
    <cfRule type="expression" dxfId="189" priority="27" stopIfTrue="1">
      <formula>MATCH(E11,Festivita,0)&gt;0</formula>
    </cfRule>
  </conditionalFormatting>
  <conditionalFormatting sqref="AG3:AM8">
    <cfRule type="expression" dxfId="188" priority="29" stopIfTrue="1">
      <formula>NOT(MONTH(AG3)=$AF$1)</formula>
    </cfRule>
    <cfRule type="expression" dxfId="187" priority="30" stopIfTrue="1">
      <formula>MATCH(AG3,Festivita,0)&gt;0</formula>
    </cfRule>
  </conditionalFormatting>
  <conditionalFormatting sqref="AD3:AD8">
    <cfRule type="expression" dxfId="186" priority="33" stopIfTrue="1">
      <formula>NOT(MONTH(AD3)=$W$1)</formula>
    </cfRule>
    <cfRule type="expression" dxfId="185" priority="34" stopIfTrue="1">
      <formula>MATCH(AD3,Festivita,0)&gt;0</formula>
    </cfRule>
  </conditionalFormatting>
  <conditionalFormatting sqref="AN10:AR10">
    <cfRule type="expression" dxfId="184" priority="7" stopIfTrue="1">
      <formula>MATCH(AN11,Festivita,0)&gt;0</formula>
    </cfRule>
  </conditionalFormatting>
  <conditionalFormatting sqref="I11:P11">
    <cfRule type="expression" dxfId="183" priority="14" stopIfTrue="1">
      <formula>NOT(MONTH(I11)=$AF$1)</formula>
    </cfRule>
    <cfRule type="expression" dxfId="182" priority="15" stopIfTrue="1">
      <formula>MATCH(I11,Festivita,0)&gt;0</formula>
    </cfRule>
  </conditionalFormatting>
  <conditionalFormatting sqref="Q11:R11">
    <cfRule type="expression" dxfId="181" priority="12" stopIfTrue="1">
      <formula>NOT(MONTH(Q11)=$AF$1)</formula>
    </cfRule>
    <cfRule type="expression" dxfId="180" priority="13" stopIfTrue="1">
      <formula>MATCH(Q11,Festivita,0)&gt;0</formula>
    </cfRule>
  </conditionalFormatting>
  <conditionalFormatting sqref="L10:P10">
    <cfRule type="expression" dxfId="179" priority="11" stopIfTrue="1">
      <formula>MATCH(L11,Festivita,0)&gt;0</formula>
    </cfRule>
  </conditionalFormatting>
  <conditionalFormatting sqref="S10:W10">
    <cfRule type="expression" dxfId="178" priority="10" stopIfTrue="1">
      <formula>MATCH(S11,Festivita,0)&gt;0</formula>
    </cfRule>
  </conditionalFormatting>
  <conditionalFormatting sqref="Z10:AD10">
    <cfRule type="expression" dxfId="177" priority="9" stopIfTrue="1">
      <formula>MATCH(Z11,Festivita,0)&gt;0</formula>
    </cfRule>
  </conditionalFormatting>
  <conditionalFormatting sqref="AG10:AK10">
    <cfRule type="expression" dxfId="176" priority="8" stopIfTrue="1">
      <formula>MATCH(AG11,Festivita,0)&gt;0</formula>
    </cfRule>
  </conditionalFormatting>
  <hyperlinks>
    <hyperlink ref="AG3:AM3" location="settimana1_1" display="settimana1_1" xr:uid="{00000000-0004-0000-0300-000000000000}"/>
    <hyperlink ref="AG4:AM4" location="settimana1_2" display="settimana1_2" xr:uid="{00000000-0004-0000-0300-000001000000}"/>
    <hyperlink ref="AG5:AM5" location="settimana1_3" display="settimana1_3" xr:uid="{00000000-0004-0000-0300-000002000000}"/>
    <hyperlink ref="AG6:AM6" location="settimana1_4" display="settimana1_4" xr:uid="{00000000-0004-0000-0300-000003000000}"/>
    <hyperlink ref="AG7:AM7" location="settimana1_5" display="settimana1_5" xr:uid="{00000000-0004-0000-0300-000004000000}"/>
    <hyperlink ref="AG8:AM8" location="settimana1_6" display="settimana1_6" xr:uid="{00000000-0004-0000-0300-000005000000}"/>
    <hyperlink ref="AV2:AW2" location="'Riepilogo tsh'!A22" display="Go to summary" xr:uid="{00000000-0004-0000-0300-000006000000}"/>
  </hyperlinks>
  <pageMargins left="0.47244094488188981" right="0.47244094488188981" top="0.39370078740157483" bottom="0.19685039370078741" header="0.31496062992125984" footer="0.31496062992125984"/>
  <pageSetup paperSize="9" scale="72" orientation="landscape" r:id="rId1"/>
  <headerFooter alignWithMargins="0">
    <oddHeader xml:space="preserve">&amp;R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W237"/>
  <sheetViews>
    <sheetView zoomScale="90" workbookViewId="0">
      <pane ySplit="11" topLeftCell="A12" activePane="bottomLeft" state="frozen"/>
      <selection activeCell="AX28" sqref="AX28"/>
      <selection pane="bottomLeft" activeCell="G18" sqref="G18"/>
    </sheetView>
  </sheetViews>
  <sheetFormatPr defaultColWidth="9.140625" defaultRowHeight="12.75" x14ac:dyDescent="0.2"/>
  <cols>
    <col min="1" max="1" width="8" style="1" customWidth="1"/>
    <col min="2" max="2" width="9.7109375" style="1" customWidth="1"/>
    <col min="3" max="3" width="9.5703125" style="1" customWidth="1"/>
    <col min="4" max="4" width="5.42578125" style="1" customWidth="1"/>
    <col min="5" max="47" width="3.5703125" style="1" customWidth="1"/>
    <col min="48" max="16384" width="9.140625" style="1"/>
  </cols>
  <sheetData>
    <row r="1" spans="2:49" ht="12.75" customHeight="1" thickTop="1" thickBot="1" x14ac:dyDescent="0.25">
      <c r="B1" s="333" t="s">
        <v>16</v>
      </c>
      <c r="C1" s="334"/>
      <c r="D1" s="334"/>
      <c r="E1" s="334"/>
      <c r="F1" s="335"/>
      <c r="G1" s="319" t="str">
        <f>'Riepilogo tsh'!B4</f>
        <v>Università degli studi di Napoli Federico II-Dipartimento di Giurisprudenza</v>
      </c>
      <c r="H1" s="319"/>
      <c r="I1" s="319"/>
      <c r="J1" s="319"/>
      <c r="K1" s="319"/>
      <c r="L1" s="319"/>
      <c r="M1" s="319"/>
      <c r="N1" s="319"/>
      <c r="O1" s="319"/>
      <c r="P1" s="319"/>
      <c r="Q1" s="319"/>
      <c r="R1" s="319"/>
      <c r="S1" s="320"/>
      <c r="T1" s="32"/>
      <c r="U1" s="32"/>
      <c r="V1" s="314"/>
      <c r="W1" s="314"/>
      <c r="X1" s="314"/>
      <c r="Y1" s="314"/>
      <c r="Z1" s="251"/>
      <c r="AA1" s="251"/>
      <c r="AB1" s="251"/>
      <c r="AC1" s="251"/>
      <c r="AD1" s="17"/>
      <c r="AF1" s="9">
        <v>2</v>
      </c>
      <c r="AG1" s="348" t="s">
        <v>39</v>
      </c>
      <c r="AH1" s="349"/>
      <c r="AI1" s="349"/>
      <c r="AJ1" s="349"/>
      <c r="AK1" s="349"/>
      <c r="AL1" s="349"/>
      <c r="AM1" s="350"/>
      <c r="AO1" s="14"/>
    </row>
    <row r="2" spans="2:49" ht="13.5" customHeight="1" thickTop="1" thickBot="1" x14ac:dyDescent="0.25">
      <c r="B2" s="336"/>
      <c r="C2" s="337"/>
      <c r="D2" s="337"/>
      <c r="E2" s="337"/>
      <c r="F2" s="338"/>
      <c r="G2" s="322"/>
      <c r="H2" s="322"/>
      <c r="I2" s="322"/>
      <c r="J2" s="322"/>
      <c r="K2" s="322"/>
      <c r="L2" s="322"/>
      <c r="M2" s="322"/>
      <c r="N2" s="322"/>
      <c r="O2" s="322"/>
      <c r="P2" s="322"/>
      <c r="Q2" s="322"/>
      <c r="R2" s="322"/>
      <c r="S2" s="323"/>
      <c r="T2" s="33"/>
      <c r="U2" s="33"/>
      <c r="V2" s="314"/>
      <c r="W2" s="314"/>
      <c r="X2" s="314"/>
      <c r="Y2" s="314"/>
      <c r="Z2" s="251"/>
      <c r="AA2" s="251"/>
      <c r="AB2" s="251"/>
      <c r="AC2" s="251"/>
      <c r="AD2" s="12"/>
      <c r="AF2" s="3">
        <f>DATE(Anno,AF1,1)</f>
        <v>44228</v>
      </c>
      <c r="AG2" s="39" t="s">
        <v>52</v>
      </c>
      <c r="AH2" s="40" t="s">
        <v>53</v>
      </c>
      <c r="AI2" s="40" t="s">
        <v>54</v>
      </c>
      <c r="AJ2" s="40" t="s">
        <v>55</v>
      </c>
      <c r="AK2" s="40" t="s">
        <v>56</v>
      </c>
      <c r="AL2" s="64" t="s">
        <v>57</v>
      </c>
      <c r="AM2" s="41" t="s">
        <v>58</v>
      </c>
      <c r="AV2" s="223" t="s">
        <v>83</v>
      </c>
      <c r="AW2" s="223"/>
    </row>
    <row r="3" spans="2:49" ht="13.5" customHeight="1" thickTop="1" x14ac:dyDescent="0.2">
      <c r="B3" s="24" t="s">
        <v>17</v>
      </c>
      <c r="C3" s="25"/>
      <c r="D3" s="25"/>
      <c r="E3" s="25"/>
      <c r="F3" s="26"/>
      <c r="G3" s="318">
        <f>'Riepilogo tsh'!B5</f>
        <v>0</v>
      </c>
      <c r="H3" s="319"/>
      <c r="I3" s="319"/>
      <c r="J3" s="319"/>
      <c r="K3" s="319"/>
      <c r="L3" s="319"/>
      <c r="M3" s="319"/>
      <c r="N3" s="319"/>
      <c r="O3" s="319"/>
      <c r="P3" s="319"/>
      <c r="Q3" s="319"/>
      <c r="R3" s="319"/>
      <c r="S3" s="320"/>
      <c r="T3" s="34"/>
      <c r="U3" s="34"/>
      <c r="V3" s="314"/>
      <c r="W3" s="314"/>
      <c r="X3" s="314"/>
      <c r="Y3" s="314"/>
      <c r="Z3" s="251"/>
      <c r="AA3" s="251"/>
      <c r="AB3" s="251"/>
      <c r="AC3" s="251"/>
      <c r="AD3" s="13"/>
      <c r="AG3" s="42">
        <f>(AF2-WEEKDAY(AF2,3))</f>
        <v>44228</v>
      </c>
      <c r="AH3" s="43">
        <f t="shared" ref="AH3:AM8" si="0">AG3+1</f>
        <v>44229</v>
      </c>
      <c r="AI3" s="43">
        <f t="shared" si="0"/>
        <v>44230</v>
      </c>
      <c r="AJ3" s="43">
        <f t="shared" si="0"/>
        <v>44231</v>
      </c>
      <c r="AK3" s="43">
        <f t="shared" si="0"/>
        <v>44232</v>
      </c>
      <c r="AL3" s="44">
        <f t="shared" si="0"/>
        <v>44233</v>
      </c>
      <c r="AM3" s="45">
        <f t="shared" si="0"/>
        <v>44234</v>
      </c>
    </row>
    <row r="4" spans="2:49" ht="13.5" customHeight="1" thickBot="1" x14ac:dyDescent="0.25">
      <c r="B4" s="27"/>
      <c r="C4" s="28"/>
      <c r="D4" s="28"/>
      <c r="E4" s="28"/>
      <c r="F4" s="29"/>
      <c r="G4" s="321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3"/>
      <c r="T4" s="35"/>
      <c r="U4" s="35"/>
      <c r="V4" s="314"/>
      <c r="W4" s="314"/>
      <c r="X4" s="314"/>
      <c r="Y4" s="314"/>
      <c r="Z4" s="251"/>
      <c r="AA4" s="251"/>
      <c r="AB4" s="251"/>
      <c r="AC4" s="251"/>
      <c r="AD4" s="13"/>
      <c r="AG4" s="46">
        <f>AM3+1</f>
        <v>44235</v>
      </c>
      <c r="AH4" s="10">
        <f t="shared" si="0"/>
        <v>44236</v>
      </c>
      <c r="AI4" s="10">
        <f t="shared" si="0"/>
        <v>44237</v>
      </c>
      <c r="AJ4" s="10">
        <f t="shared" si="0"/>
        <v>44238</v>
      </c>
      <c r="AK4" s="10">
        <f t="shared" si="0"/>
        <v>44239</v>
      </c>
      <c r="AL4" s="23">
        <f t="shared" si="0"/>
        <v>44240</v>
      </c>
      <c r="AM4" s="47">
        <f t="shared" si="0"/>
        <v>44241</v>
      </c>
    </row>
    <row r="5" spans="2:49" ht="13.5" customHeight="1" thickTop="1" x14ac:dyDescent="0.2">
      <c r="B5" s="24" t="s">
        <v>51</v>
      </c>
      <c r="C5" s="25"/>
      <c r="D5" s="25"/>
      <c r="E5" s="25"/>
      <c r="F5" s="26"/>
      <c r="G5" s="318">
        <f>'Riepilogo tsh'!B6</f>
        <v>0</v>
      </c>
      <c r="H5" s="319"/>
      <c r="I5" s="319"/>
      <c r="J5" s="319"/>
      <c r="K5" s="319"/>
      <c r="L5" s="319"/>
      <c r="M5" s="319"/>
      <c r="N5" s="319"/>
      <c r="O5" s="319"/>
      <c r="P5" s="319"/>
      <c r="Q5" s="319"/>
      <c r="R5" s="319"/>
      <c r="S5" s="320"/>
      <c r="T5" s="36"/>
      <c r="U5" s="36"/>
      <c r="V5" s="314"/>
      <c r="W5" s="314"/>
      <c r="X5" s="314"/>
      <c r="Y5" s="314"/>
      <c r="Z5" s="251"/>
      <c r="AA5" s="251"/>
      <c r="AB5" s="251"/>
      <c r="AC5" s="251"/>
      <c r="AD5" s="13"/>
      <c r="AG5" s="46">
        <f>AM4+1</f>
        <v>44242</v>
      </c>
      <c r="AH5" s="10">
        <f t="shared" si="0"/>
        <v>44243</v>
      </c>
      <c r="AI5" s="10">
        <f t="shared" si="0"/>
        <v>44244</v>
      </c>
      <c r="AJ5" s="10">
        <f t="shared" si="0"/>
        <v>44245</v>
      </c>
      <c r="AK5" s="10">
        <f t="shared" si="0"/>
        <v>44246</v>
      </c>
      <c r="AL5" s="23">
        <f t="shared" si="0"/>
        <v>44247</v>
      </c>
      <c r="AM5" s="47">
        <f t="shared" si="0"/>
        <v>44248</v>
      </c>
    </row>
    <row r="6" spans="2:49" ht="13.5" customHeight="1" thickBot="1" x14ac:dyDescent="0.25">
      <c r="B6" s="27"/>
      <c r="C6" s="28"/>
      <c r="D6" s="28"/>
      <c r="E6" s="28"/>
      <c r="F6" s="29"/>
      <c r="G6" s="321"/>
      <c r="H6" s="322"/>
      <c r="I6" s="322"/>
      <c r="J6" s="322"/>
      <c r="K6" s="322"/>
      <c r="L6" s="322"/>
      <c r="M6" s="322"/>
      <c r="N6" s="322"/>
      <c r="O6" s="322"/>
      <c r="P6" s="322"/>
      <c r="Q6" s="322"/>
      <c r="R6" s="322"/>
      <c r="S6" s="323"/>
      <c r="T6" s="35"/>
      <c r="U6" s="37"/>
      <c r="V6" s="314"/>
      <c r="W6" s="314"/>
      <c r="X6" s="314"/>
      <c r="Y6" s="314"/>
      <c r="Z6" s="251"/>
      <c r="AA6" s="251"/>
      <c r="AB6" s="251"/>
      <c r="AC6" s="251"/>
      <c r="AD6" s="13"/>
      <c r="AG6" s="46">
        <f>AM5+1</f>
        <v>44249</v>
      </c>
      <c r="AH6" s="10">
        <f t="shared" si="0"/>
        <v>44250</v>
      </c>
      <c r="AI6" s="10">
        <f t="shared" si="0"/>
        <v>44251</v>
      </c>
      <c r="AJ6" s="10">
        <f t="shared" si="0"/>
        <v>44252</v>
      </c>
      <c r="AK6" s="10">
        <f t="shared" si="0"/>
        <v>44253</v>
      </c>
      <c r="AL6" s="23">
        <f t="shared" si="0"/>
        <v>44254</v>
      </c>
      <c r="AM6" s="47">
        <f t="shared" si="0"/>
        <v>44255</v>
      </c>
    </row>
    <row r="7" spans="2:49" ht="13.5" customHeight="1" thickTop="1" x14ac:dyDescent="0.2">
      <c r="B7" s="327" t="s">
        <v>31</v>
      </c>
      <c r="C7" s="292">
        <f>'Impostazioni calendario'!F6</f>
        <v>2021</v>
      </c>
      <c r="D7" s="293"/>
      <c r="E7" s="293"/>
      <c r="F7" s="294"/>
      <c r="G7" s="326"/>
      <c r="H7" s="326"/>
      <c r="I7" s="326"/>
      <c r="J7" s="326"/>
      <c r="K7" s="30"/>
      <c r="L7" s="30"/>
      <c r="M7" s="30"/>
      <c r="N7" s="30"/>
      <c r="O7" s="30"/>
      <c r="P7" s="30"/>
      <c r="Q7" s="30"/>
      <c r="R7" s="31"/>
      <c r="S7" s="31"/>
      <c r="V7" s="317"/>
      <c r="W7" s="317"/>
      <c r="X7" s="317"/>
      <c r="Y7" s="317"/>
      <c r="Z7" s="251"/>
      <c r="AA7" s="251"/>
      <c r="AB7" s="251"/>
      <c r="AC7" s="251"/>
      <c r="AD7" s="13"/>
      <c r="AG7" s="46">
        <f>AM6+1</f>
        <v>44256</v>
      </c>
      <c r="AH7" s="10">
        <f t="shared" si="0"/>
        <v>44257</v>
      </c>
      <c r="AI7" s="10">
        <f t="shared" si="0"/>
        <v>44258</v>
      </c>
      <c r="AJ7" s="10">
        <f t="shared" si="0"/>
        <v>44259</v>
      </c>
      <c r="AK7" s="10">
        <f t="shared" si="0"/>
        <v>44260</v>
      </c>
      <c r="AL7" s="23">
        <f t="shared" si="0"/>
        <v>44261</v>
      </c>
      <c r="AM7" s="47">
        <f t="shared" si="0"/>
        <v>44262</v>
      </c>
      <c r="AP7" s="11"/>
    </row>
    <row r="8" spans="2:49" ht="13.5" customHeight="1" thickBot="1" x14ac:dyDescent="0.25">
      <c r="B8" s="328"/>
      <c r="C8" s="343"/>
      <c r="D8" s="344"/>
      <c r="E8" s="344"/>
      <c r="F8" s="345"/>
      <c r="T8" s="38"/>
      <c r="U8" s="30"/>
      <c r="V8" s="317"/>
      <c r="W8" s="317"/>
      <c r="X8" s="317"/>
      <c r="Y8" s="317"/>
      <c r="Z8" s="251"/>
      <c r="AA8" s="251"/>
      <c r="AB8" s="251"/>
      <c r="AC8" s="251"/>
      <c r="AD8" s="13"/>
      <c r="AG8" s="48">
        <f>AM7+1</f>
        <v>44263</v>
      </c>
      <c r="AH8" s="49">
        <f t="shared" si="0"/>
        <v>44264</v>
      </c>
      <c r="AI8" s="49">
        <f t="shared" si="0"/>
        <v>44265</v>
      </c>
      <c r="AJ8" s="49">
        <f t="shared" si="0"/>
        <v>44266</v>
      </c>
      <c r="AK8" s="49">
        <f t="shared" si="0"/>
        <v>44267</v>
      </c>
      <c r="AL8" s="50">
        <f t="shared" si="0"/>
        <v>44268</v>
      </c>
      <c r="AM8" s="51">
        <f t="shared" si="0"/>
        <v>44269</v>
      </c>
    </row>
    <row r="9" spans="2:49" ht="14.25" thickTop="1" thickBot="1" x14ac:dyDescent="0.25"/>
    <row r="10" spans="2:49" ht="20.100000000000001" customHeight="1" thickTop="1" thickBot="1" x14ac:dyDescent="0.25">
      <c r="B10" s="380" t="str">
        <f>AG1</f>
        <v>February</v>
      </c>
      <c r="C10" s="340"/>
      <c r="D10" s="340"/>
      <c r="E10" s="52" t="s">
        <v>52</v>
      </c>
      <c r="F10" s="53" t="s">
        <v>53</v>
      </c>
      <c r="G10" s="53" t="s">
        <v>54</v>
      </c>
      <c r="H10" s="53" t="s">
        <v>55</v>
      </c>
      <c r="I10" s="53" t="s">
        <v>56</v>
      </c>
      <c r="J10" s="54" t="s">
        <v>57</v>
      </c>
      <c r="K10" s="54" t="s">
        <v>58</v>
      </c>
      <c r="L10" s="53" t="s">
        <v>52</v>
      </c>
      <c r="M10" s="53" t="s">
        <v>53</v>
      </c>
      <c r="N10" s="53" t="s">
        <v>54</v>
      </c>
      <c r="O10" s="53" t="s">
        <v>55</v>
      </c>
      <c r="P10" s="53" t="s">
        <v>56</v>
      </c>
      <c r="Q10" s="54" t="s">
        <v>57</v>
      </c>
      <c r="R10" s="54" t="s">
        <v>58</v>
      </c>
      <c r="S10" s="53" t="s">
        <v>52</v>
      </c>
      <c r="T10" s="53" t="s">
        <v>53</v>
      </c>
      <c r="U10" s="53" t="s">
        <v>54</v>
      </c>
      <c r="V10" s="53" t="s">
        <v>55</v>
      </c>
      <c r="W10" s="53" t="s">
        <v>56</v>
      </c>
      <c r="X10" s="54" t="s">
        <v>57</v>
      </c>
      <c r="Y10" s="54" t="s">
        <v>58</v>
      </c>
      <c r="Z10" s="53" t="s">
        <v>52</v>
      </c>
      <c r="AA10" s="53" t="s">
        <v>53</v>
      </c>
      <c r="AB10" s="53" t="s">
        <v>54</v>
      </c>
      <c r="AC10" s="53" t="s">
        <v>55</v>
      </c>
      <c r="AD10" s="53" t="s">
        <v>56</v>
      </c>
      <c r="AE10" s="54" t="s">
        <v>57</v>
      </c>
      <c r="AF10" s="54" t="s">
        <v>58</v>
      </c>
      <c r="AG10" s="53" t="s">
        <v>52</v>
      </c>
      <c r="AH10" s="53" t="s">
        <v>53</v>
      </c>
      <c r="AI10" s="53" t="s">
        <v>54</v>
      </c>
      <c r="AJ10" s="53" t="s">
        <v>55</v>
      </c>
      <c r="AK10" s="53" t="s">
        <v>56</v>
      </c>
      <c r="AL10" s="54" t="s">
        <v>57</v>
      </c>
      <c r="AM10" s="54" t="s">
        <v>58</v>
      </c>
      <c r="AN10" s="53" t="s">
        <v>52</v>
      </c>
      <c r="AO10" s="53" t="s">
        <v>53</v>
      </c>
      <c r="AP10" s="53" t="s">
        <v>54</v>
      </c>
      <c r="AQ10" s="53" t="s">
        <v>55</v>
      </c>
      <c r="AR10" s="53" t="s">
        <v>56</v>
      </c>
      <c r="AS10" s="54" t="s">
        <v>57</v>
      </c>
      <c r="AT10" s="55" t="s">
        <v>58</v>
      </c>
      <c r="AU10" s="329" t="s">
        <v>64</v>
      </c>
    </row>
    <row r="11" spans="2:49" ht="20.100000000000001" customHeight="1" thickTop="1" thickBot="1" x14ac:dyDescent="0.25">
      <c r="B11" s="339"/>
      <c r="C11" s="340"/>
      <c r="D11" s="340"/>
      <c r="E11" s="56">
        <f t="shared" ref="E11:K11" si="1">AG3</f>
        <v>44228</v>
      </c>
      <c r="F11" s="57">
        <f t="shared" si="1"/>
        <v>44229</v>
      </c>
      <c r="G11" s="57">
        <f t="shared" si="1"/>
        <v>44230</v>
      </c>
      <c r="H11" s="57">
        <f t="shared" si="1"/>
        <v>44231</v>
      </c>
      <c r="I11" s="57">
        <f t="shared" si="1"/>
        <v>44232</v>
      </c>
      <c r="J11" s="58">
        <f t="shared" si="1"/>
        <v>44233</v>
      </c>
      <c r="K11" s="58">
        <f t="shared" si="1"/>
        <v>44234</v>
      </c>
      <c r="L11" s="57">
        <f t="shared" ref="L11:R11" si="2">AG4</f>
        <v>44235</v>
      </c>
      <c r="M11" s="57">
        <f t="shared" si="2"/>
        <v>44236</v>
      </c>
      <c r="N11" s="57">
        <f t="shared" si="2"/>
        <v>44237</v>
      </c>
      <c r="O11" s="57">
        <f t="shared" si="2"/>
        <v>44238</v>
      </c>
      <c r="P11" s="57">
        <f t="shared" si="2"/>
        <v>44239</v>
      </c>
      <c r="Q11" s="58">
        <f t="shared" si="2"/>
        <v>44240</v>
      </c>
      <c r="R11" s="58">
        <f t="shared" si="2"/>
        <v>44241</v>
      </c>
      <c r="S11" s="57">
        <f t="shared" ref="S11:Y11" si="3">AG5</f>
        <v>44242</v>
      </c>
      <c r="T11" s="57">
        <f t="shared" si="3"/>
        <v>44243</v>
      </c>
      <c r="U11" s="57">
        <f t="shared" si="3"/>
        <v>44244</v>
      </c>
      <c r="V11" s="57">
        <f t="shared" si="3"/>
        <v>44245</v>
      </c>
      <c r="W11" s="57">
        <f t="shared" si="3"/>
        <v>44246</v>
      </c>
      <c r="X11" s="58">
        <f t="shared" si="3"/>
        <v>44247</v>
      </c>
      <c r="Y11" s="58">
        <f t="shared" si="3"/>
        <v>44248</v>
      </c>
      <c r="Z11" s="57">
        <f t="shared" ref="Z11:AF11" si="4">AG6</f>
        <v>44249</v>
      </c>
      <c r="AA11" s="57">
        <f t="shared" si="4"/>
        <v>44250</v>
      </c>
      <c r="AB11" s="57">
        <f t="shared" si="4"/>
        <v>44251</v>
      </c>
      <c r="AC11" s="57">
        <f t="shared" si="4"/>
        <v>44252</v>
      </c>
      <c r="AD11" s="57">
        <f t="shared" si="4"/>
        <v>44253</v>
      </c>
      <c r="AE11" s="58">
        <f t="shared" si="4"/>
        <v>44254</v>
      </c>
      <c r="AF11" s="58">
        <f t="shared" si="4"/>
        <v>44255</v>
      </c>
      <c r="AG11" s="57">
        <f t="shared" ref="AG11:AL11" si="5">AG7</f>
        <v>44256</v>
      </c>
      <c r="AH11" s="57">
        <f t="shared" si="5"/>
        <v>44257</v>
      </c>
      <c r="AI11" s="57">
        <f t="shared" si="5"/>
        <v>44258</v>
      </c>
      <c r="AJ11" s="57">
        <f t="shared" si="5"/>
        <v>44259</v>
      </c>
      <c r="AK11" s="57">
        <f t="shared" si="5"/>
        <v>44260</v>
      </c>
      <c r="AL11" s="57">
        <f t="shared" si="5"/>
        <v>44261</v>
      </c>
      <c r="AM11" s="57">
        <f t="shared" ref="AM11:AR11" si="6">AG8</f>
        <v>44263</v>
      </c>
      <c r="AN11" s="57">
        <f t="shared" si="6"/>
        <v>44264</v>
      </c>
      <c r="AO11" s="57">
        <f t="shared" si="6"/>
        <v>44265</v>
      </c>
      <c r="AP11" s="57">
        <f t="shared" si="6"/>
        <v>44266</v>
      </c>
      <c r="AQ11" s="57">
        <f t="shared" si="6"/>
        <v>44267</v>
      </c>
      <c r="AR11" s="57">
        <f t="shared" si="6"/>
        <v>44268</v>
      </c>
      <c r="AS11" s="57"/>
      <c r="AT11" s="59">
        <f>AM8</f>
        <v>44269</v>
      </c>
      <c r="AU11" s="330"/>
    </row>
    <row r="12" spans="2:49" ht="20.100000000000001" customHeight="1" thickTop="1" x14ac:dyDescent="0.2">
      <c r="B12" s="324" t="str">
        <f>'Riepilogo tsh'!B12</f>
        <v>Institutional research</v>
      </c>
      <c r="C12" s="325"/>
      <c r="D12" s="325"/>
      <c r="E12" s="96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7"/>
      <c r="AL12" s="97"/>
      <c r="AM12" s="97"/>
      <c r="AN12" s="98"/>
      <c r="AO12" s="98"/>
      <c r="AP12" s="98"/>
      <c r="AQ12" s="98"/>
      <c r="AR12" s="98"/>
      <c r="AS12" s="98"/>
      <c r="AT12" s="99"/>
      <c r="AU12" s="100">
        <f>SUM(E12:AT12)</f>
        <v>0</v>
      </c>
    </row>
    <row r="13" spans="2:49" ht="13.5" customHeight="1" x14ac:dyDescent="0.2">
      <c r="B13" s="341">
        <f>'Riepilogo tsh'!B13</f>
        <v>0</v>
      </c>
      <c r="C13" s="342"/>
      <c r="D13" s="342"/>
      <c r="E13" s="139">
        <f>SUM(E14:E18)</f>
        <v>0</v>
      </c>
      <c r="F13" s="139">
        <f t="shared" ref="F13:AT13" si="7">SUM(F14:F18)</f>
        <v>0</v>
      </c>
      <c r="G13" s="139">
        <f t="shared" si="7"/>
        <v>0</v>
      </c>
      <c r="H13" s="139">
        <f t="shared" si="7"/>
        <v>0</v>
      </c>
      <c r="I13" s="139">
        <f t="shared" si="7"/>
        <v>0</v>
      </c>
      <c r="J13" s="139">
        <f t="shared" si="7"/>
        <v>0</v>
      </c>
      <c r="K13" s="139">
        <f t="shared" si="7"/>
        <v>0</v>
      </c>
      <c r="L13" s="139">
        <f t="shared" si="7"/>
        <v>0</v>
      </c>
      <c r="M13" s="139">
        <f t="shared" si="7"/>
        <v>0</v>
      </c>
      <c r="N13" s="139">
        <f t="shared" si="7"/>
        <v>0</v>
      </c>
      <c r="O13" s="139">
        <f t="shared" si="7"/>
        <v>0</v>
      </c>
      <c r="P13" s="139">
        <f t="shared" si="7"/>
        <v>0</v>
      </c>
      <c r="Q13" s="139">
        <f t="shared" si="7"/>
        <v>0</v>
      </c>
      <c r="R13" s="139">
        <f t="shared" si="7"/>
        <v>0</v>
      </c>
      <c r="S13" s="139">
        <f t="shared" si="7"/>
        <v>0</v>
      </c>
      <c r="T13" s="139">
        <f t="shared" si="7"/>
        <v>0</v>
      </c>
      <c r="U13" s="139">
        <f t="shared" si="7"/>
        <v>0</v>
      </c>
      <c r="V13" s="139">
        <f t="shared" si="7"/>
        <v>0</v>
      </c>
      <c r="W13" s="139">
        <f t="shared" si="7"/>
        <v>0</v>
      </c>
      <c r="X13" s="139">
        <f t="shared" si="7"/>
        <v>0</v>
      </c>
      <c r="Y13" s="139">
        <f t="shared" si="7"/>
        <v>0</v>
      </c>
      <c r="Z13" s="139">
        <f t="shared" si="7"/>
        <v>0</v>
      </c>
      <c r="AA13" s="139">
        <f t="shared" si="7"/>
        <v>0</v>
      </c>
      <c r="AB13" s="139">
        <f t="shared" si="7"/>
        <v>0</v>
      </c>
      <c r="AC13" s="139">
        <f t="shared" si="7"/>
        <v>0</v>
      </c>
      <c r="AD13" s="139">
        <f t="shared" si="7"/>
        <v>0</v>
      </c>
      <c r="AE13" s="139">
        <f t="shared" si="7"/>
        <v>0</v>
      </c>
      <c r="AF13" s="139">
        <f t="shared" si="7"/>
        <v>0</v>
      </c>
      <c r="AG13" s="139">
        <f t="shared" si="7"/>
        <v>0</v>
      </c>
      <c r="AH13" s="139">
        <f t="shared" si="7"/>
        <v>0</v>
      </c>
      <c r="AI13" s="139">
        <f t="shared" si="7"/>
        <v>0</v>
      </c>
      <c r="AJ13" s="139">
        <f t="shared" si="7"/>
        <v>0</v>
      </c>
      <c r="AK13" s="139">
        <f t="shared" si="7"/>
        <v>0</v>
      </c>
      <c r="AL13" s="139">
        <f t="shared" si="7"/>
        <v>0</v>
      </c>
      <c r="AM13" s="139">
        <f t="shared" si="7"/>
        <v>0</v>
      </c>
      <c r="AN13" s="139">
        <f t="shared" si="7"/>
        <v>0</v>
      </c>
      <c r="AO13" s="139">
        <f t="shared" si="7"/>
        <v>0</v>
      </c>
      <c r="AP13" s="139">
        <f t="shared" si="7"/>
        <v>0</v>
      </c>
      <c r="AQ13" s="139">
        <f t="shared" si="7"/>
        <v>0</v>
      </c>
      <c r="AR13" s="139">
        <f t="shared" si="7"/>
        <v>0</v>
      </c>
      <c r="AS13" s="139">
        <f t="shared" si="7"/>
        <v>0</v>
      </c>
      <c r="AT13" s="139">
        <f t="shared" si="7"/>
        <v>0</v>
      </c>
      <c r="AU13" s="101">
        <f t="shared" ref="AU13:AU22" si="8">SUM(E13:AT13)</f>
        <v>0</v>
      </c>
    </row>
    <row r="14" spans="2:49" ht="13.5" customHeight="1" x14ac:dyDescent="0.2">
      <c r="B14" s="315" t="str">
        <f>'Riepilogo tsh'!L13</f>
        <v>WP1</v>
      </c>
      <c r="C14" s="316"/>
      <c r="D14" s="316"/>
      <c r="E14" s="170"/>
      <c r="F14" s="170"/>
      <c r="G14" s="170"/>
      <c r="H14" s="170"/>
      <c r="I14" s="170"/>
      <c r="J14" s="170"/>
      <c r="K14" s="170"/>
      <c r="L14" s="170"/>
      <c r="M14" s="170"/>
      <c r="N14" s="170"/>
      <c r="O14" s="170"/>
      <c r="P14" s="170"/>
      <c r="Q14" s="170"/>
      <c r="R14" s="170"/>
      <c r="S14" s="170"/>
      <c r="T14" s="170"/>
      <c r="U14" s="170"/>
      <c r="V14" s="170"/>
      <c r="W14" s="170"/>
      <c r="X14" s="170"/>
      <c r="Y14" s="170"/>
      <c r="Z14" s="170"/>
      <c r="AA14" s="170"/>
      <c r="AB14" s="170"/>
      <c r="AC14" s="170"/>
      <c r="AD14" s="170"/>
      <c r="AE14" s="170"/>
      <c r="AF14" s="170"/>
      <c r="AG14" s="170"/>
      <c r="AH14" s="170"/>
      <c r="AI14" s="170"/>
      <c r="AJ14" s="170"/>
      <c r="AK14" s="170"/>
      <c r="AL14" s="170"/>
      <c r="AM14" s="170"/>
      <c r="AN14" s="171"/>
      <c r="AO14" s="171"/>
      <c r="AP14" s="171"/>
      <c r="AQ14" s="171"/>
      <c r="AR14" s="171"/>
      <c r="AS14" s="171"/>
      <c r="AT14" s="171"/>
      <c r="AU14" s="172">
        <f t="shared" si="8"/>
        <v>0</v>
      </c>
    </row>
    <row r="15" spans="2:49" ht="13.5" customHeight="1" x14ac:dyDescent="0.2">
      <c r="B15" s="315" t="str">
        <f>'Riepilogo tsh'!M13</f>
        <v>WP2</v>
      </c>
      <c r="C15" s="316"/>
      <c r="D15" s="316"/>
      <c r="E15" s="170"/>
      <c r="F15" s="173"/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Q15" s="170"/>
      <c r="R15" s="170"/>
      <c r="S15" s="170"/>
      <c r="T15" s="170"/>
      <c r="U15" s="170"/>
      <c r="V15" s="170"/>
      <c r="W15" s="170"/>
      <c r="X15" s="170"/>
      <c r="Y15" s="170"/>
      <c r="Z15" s="170"/>
      <c r="AA15" s="170"/>
      <c r="AB15" s="170"/>
      <c r="AC15" s="170"/>
      <c r="AD15" s="170"/>
      <c r="AE15" s="170"/>
      <c r="AF15" s="170"/>
      <c r="AG15" s="170"/>
      <c r="AH15" s="170"/>
      <c r="AI15" s="170"/>
      <c r="AJ15" s="170"/>
      <c r="AK15" s="170"/>
      <c r="AL15" s="170"/>
      <c r="AM15" s="170"/>
      <c r="AN15" s="171"/>
      <c r="AO15" s="171"/>
      <c r="AP15" s="171"/>
      <c r="AQ15" s="171"/>
      <c r="AR15" s="171"/>
      <c r="AS15" s="171"/>
      <c r="AT15" s="171"/>
      <c r="AU15" s="169">
        <f t="shared" si="8"/>
        <v>0</v>
      </c>
    </row>
    <row r="16" spans="2:49" ht="13.5" customHeight="1" x14ac:dyDescent="0.2">
      <c r="B16" s="315" t="str">
        <f>'Riepilogo tsh'!N13</f>
        <v>WP3</v>
      </c>
      <c r="C16" s="316"/>
      <c r="D16" s="316"/>
      <c r="E16" s="170"/>
      <c r="F16" s="170"/>
      <c r="G16" s="170"/>
      <c r="H16" s="170"/>
      <c r="I16" s="170"/>
      <c r="J16" s="170"/>
      <c r="K16" s="170"/>
      <c r="L16" s="170"/>
      <c r="M16" s="170"/>
      <c r="N16" s="170"/>
      <c r="O16" s="170"/>
      <c r="P16" s="170"/>
      <c r="Q16" s="170"/>
      <c r="R16" s="170"/>
      <c r="S16" s="170"/>
      <c r="T16" s="170"/>
      <c r="U16" s="170"/>
      <c r="V16" s="170"/>
      <c r="W16" s="170"/>
      <c r="X16" s="170"/>
      <c r="Y16" s="170"/>
      <c r="Z16" s="170"/>
      <c r="AA16" s="170"/>
      <c r="AB16" s="170"/>
      <c r="AC16" s="170"/>
      <c r="AD16" s="170"/>
      <c r="AE16" s="170"/>
      <c r="AF16" s="170"/>
      <c r="AG16" s="170"/>
      <c r="AH16" s="170"/>
      <c r="AI16" s="170"/>
      <c r="AJ16" s="170"/>
      <c r="AK16" s="170"/>
      <c r="AL16" s="170"/>
      <c r="AM16" s="170"/>
      <c r="AN16" s="171"/>
      <c r="AO16" s="171"/>
      <c r="AP16" s="171"/>
      <c r="AQ16" s="171"/>
      <c r="AR16" s="171"/>
      <c r="AS16" s="171"/>
      <c r="AT16" s="171"/>
      <c r="AU16" s="172">
        <f t="shared" si="8"/>
        <v>0</v>
      </c>
    </row>
    <row r="17" spans="2:47" ht="13.5" customHeight="1" x14ac:dyDescent="0.2">
      <c r="B17" s="316" t="str">
        <f>'Riepilogo tsh'!O13</f>
        <v>WP 4</v>
      </c>
      <c r="C17" s="316"/>
      <c r="D17" s="316"/>
      <c r="E17" s="170"/>
      <c r="F17" s="170"/>
      <c r="G17" s="170"/>
      <c r="H17" s="170"/>
      <c r="I17" s="170"/>
      <c r="J17" s="170"/>
      <c r="K17" s="170"/>
      <c r="L17" s="170"/>
      <c r="M17" s="170"/>
      <c r="N17" s="170"/>
      <c r="O17" s="170"/>
      <c r="P17" s="170"/>
      <c r="Q17" s="170"/>
      <c r="R17" s="170"/>
      <c r="S17" s="170"/>
      <c r="T17" s="170"/>
      <c r="U17" s="170"/>
      <c r="V17" s="170"/>
      <c r="W17" s="170"/>
      <c r="X17" s="170"/>
      <c r="Y17" s="170"/>
      <c r="Z17" s="170"/>
      <c r="AA17" s="170"/>
      <c r="AB17" s="170"/>
      <c r="AC17" s="170"/>
      <c r="AD17" s="170"/>
      <c r="AE17" s="170"/>
      <c r="AF17" s="170"/>
      <c r="AG17" s="170"/>
      <c r="AH17" s="170"/>
      <c r="AI17" s="170"/>
      <c r="AJ17" s="170"/>
      <c r="AK17" s="170"/>
      <c r="AL17" s="170"/>
      <c r="AM17" s="170"/>
      <c r="AN17" s="171"/>
      <c r="AO17" s="171"/>
      <c r="AP17" s="171"/>
      <c r="AQ17" s="171"/>
      <c r="AR17" s="171"/>
      <c r="AS17" s="171"/>
      <c r="AT17" s="171"/>
      <c r="AU17" s="169">
        <f t="shared" si="8"/>
        <v>0</v>
      </c>
    </row>
    <row r="18" spans="2:47" ht="13.5" customHeight="1" x14ac:dyDescent="0.2">
      <c r="B18" s="375" t="s">
        <v>116</v>
      </c>
      <c r="C18" s="376"/>
      <c r="D18" s="377"/>
      <c r="E18" s="170"/>
      <c r="F18" s="170"/>
      <c r="G18" s="170"/>
      <c r="H18" s="170"/>
      <c r="I18" s="170"/>
      <c r="J18" s="170"/>
      <c r="K18" s="170"/>
      <c r="L18" s="170"/>
      <c r="M18" s="170"/>
      <c r="N18" s="170"/>
      <c r="O18" s="170"/>
      <c r="P18" s="170"/>
      <c r="Q18" s="170"/>
      <c r="R18" s="170"/>
      <c r="S18" s="170"/>
      <c r="T18" s="170"/>
      <c r="U18" s="170"/>
      <c r="V18" s="170"/>
      <c r="W18" s="170"/>
      <c r="X18" s="170"/>
      <c r="Y18" s="170"/>
      <c r="Z18" s="170"/>
      <c r="AA18" s="170"/>
      <c r="AB18" s="170"/>
      <c r="AC18" s="170"/>
      <c r="AD18" s="170"/>
      <c r="AE18" s="170"/>
      <c r="AF18" s="170"/>
      <c r="AG18" s="170"/>
      <c r="AH18" s="170"/>
      <c r="AI18" s="170"/>
      <c r="AJ18" s="170"/>
      <c r="AK18" s="170"/>
      <c r="AL18" s="170"/>
      <c r="AM18" s="170"/>
      <c r="AN18" s="171"/>
      <c r="AO18" s="171"/>
      <c r="AP18" s="171"/>
      <c r="AQ18" s="171"/>
      <c r="AR18" s="171"/>
      <c r="AS18" s="171"/>
      <c r="AT18" s="171"/>
      <c r="AU18" s="169"/>
    </row>
    <row r="19" spans="2:47" ht="13.5" customHeight="1" x14ac:dyDescent="0.2">
      <c r="B19" s="378" t="s">
        <v>24</v>
      </c>
      <c r="C19" s="379"/>
      <c r="D19" s="379"/>
      <c r="E19" s="162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3"/>
      <c r="R19" s="163"/>
      <c r="S19" s="163"/>
      <c r="T19" s="163"/>
      <c r="U19" s="163"/>
      <c r="V19" s="163"/>
      <c r="W19" s="163"/>
      <c r="X19" s="163"/>
      <c r="Y19" s="163"/>
      <c r="Z19" s="163"/>
      <c r="AA19" s="163"/>
      <c r="AB19" s="163"/>
      <c r="AC19" s="163"/>
      <c r="AD19" s="163"/>
      <c r="AE19" s="163"/>
      <c r="AF19" s="163"/>
      <c r="AG19" s="163"/>
      <c r="AH19" s="163"/>
      <c r="AI19" s="163"/>
      <c r="AJ19" s="163"/>
      <c r="AK19" s="163"/>
      <c r="AL19" s="163"/>
      <c r="AM19" s="163"/>
      <c r="AN19" s="164"/>
      <c r="AO19" s="164"/>
      <c r="AP19" s="164"/>
      <c r="AQ19" s="164"/>
      <c r="AR19" s="164"/>
      <c r="AS19" s="164"/>
      <c r="AT19" s="165"/>
      <c r="AU19" s="102">
        <f t="shared" si="8"/>
        <v>0</v>
      </c>
    </row>
    <row r="20" spans="2:47" x14ac:dyDescent="0.2">
      <c r="B20" s="358" t="s">
        <v>26</v>
      </c>
      <c r="C20" s="359"/>
      <c r="D20" s="359"/>
      <c r="E20" s="103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104"/>
      <c r="AM20" s="104"/>
      <c r="AN20" s="105"/>
      <c r="AO20" s="105"/>
      <c r="AP20" s="105"/>
      <c r="AQ20" s="105"/>
      <c r="AR20" s="105"/>
      <c r="AS20" s="105"/>
      <c r="AT20" s="106"/>
      <c r="AU20" s="107">
        <f t="shared" si="8"/>
        <v>0</v>
      </c>
    </row>
    <row r="21" spans="2:47" ht="13.5" thickBot="1" x14ac:dyDescent="0.25">
      <c r="B21" s="360" t="s">
        <v>28</v>
      </c>
      <c r="C21" s="361"/>
      <c r="D21" s="361"/>
      <c r="E21" s="108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110"/>
      <c r="AO21" s="110"/>
      <c r="AP21" s="110"/>
      <c r="AQ21" s="110"/>
      <c r="AR21" s="110"/>
      <c r="AS21" s="110"/>
      <c r="AT21" s="111"/>
      <c r="AU21" s="112">
        <f t="shared" si="8"/>
        <v>0</v>
      </c>
    </row>
    <row r="22" spans="2:47" ht="14.25" thickTop="1" thickBot="1" x14ac:dyDescent="0.25">
      <c r="B22" s="360" t="s">
        <v>63</v>
      </c>
      <c r="C22" s="361"/>
      <c r="D22" s="361"/>
      <c r="E22" s="140">
        <f>E12+E13+E19+E20+E21</f>
        <v>0</v>
      </c>
      <c r="F22" s="140">
        <f t="shared" ref="F22:AT22" si="9">F12+F13+F19+F20+F21</f>
        <v>0</v>
      </c>
      <c r="G22" s="140">
        <f t="shared" si="9"/>
        <v>0</v>
      </c>
      <c r="H22" s="140">
        <f t="shared" si="9"/>
        <v>0</v>
      </c>
      <c r="I22" s="140">
        <f t="shared" si="9"/>
        <v>0</v>
      </c>
      <c r="J22" s="140">
        <f t="shared" si="9"/>
        <v>0</v>
      </c>
      <c r="K22" s="140">
        <f t="shared" si="9"/>
        <v>0</v>
      </c>
      <c r="L22" s="140">
        <f t="shared" si="9"/>
        <v>0</v>
      </c>
      <c r="M22" s="140">
        <f t="shared" si="9"/>
        <v>0</v>
      </c>
      <c r="N22" s="140">
        <f t="shared" si="9"/>
        <v>0</v>
      </c>
      <c r="O22" s="140">
        <f t="shared" si="9"/>
        <v>0</v>
      </c>
      <c r="P22" s="140">
        <f t="shared" si="9"/>
        <v>0</v>
      </c>
      <c r="Q22" s="140">
        <f t="shared" si="9"/>
        <v>0</v>
      </c>
      <c r="R22" s="140">
        <f t="shared" si="9"/>
        <v>0</v>
      </c>
      <c r="S22" s="140">
        <f t="shared" si="9"/>
        <v>0</v>
      </c>
      <c r="T22" s="140">
        <f t="shared" si="9"/>
        <v>0</v>
      </c>
      <c r="U22" s="140">
        <f t="shared" si="9"/>
        <v>0</v>
      </c>
      <c r="V22" s="140">
        <f t="shared" si="9"/>
        <v>0</v>
      </c>
      <c r="W22" s="140">
        <f t="shared" si="9"/>
        <v>0</v>
      </c>
      <c r="X22" s="140">
        <f t="shared" si="9"/>
        <v>0</v>
      </c>
      <c r="Y22" s="140">
        <f t="shared" si="9"/>
        <v>0</v>
      </c>
      <c r="Z22" s="140">
        <f t="shared" si="9"/>
        <v>0</v>
      </c>
      <c r="AA22" s="140">
        <f t="shared" si="9"/>
        <v>0</v>
      </c>
      <c r="AB22" s="140">
        <f t="shared" si="9"/>
        <v>0</v>
      </c>
      <c r="AC22" s="140">
        <f t="shared" si="9"/>
        <v>0</v>
      </c>
      <c r="AD22" s="140">
        <f t="shared" si="9"/>
        <v>0</v>
      </c>
      <c r="AE22" s="140">
        <f t="shared" si="9"/>
        <v>0</v>
      </c>
      <c r="AF22" s="140">
        <f t="shared" si="9"/>
        <v>0</v>
      </c>
      <c r="AG22" s="140">
        <f t="shared" si="9"/>
        <v>0</v>
      </c>
      <c r="AH22" s="140">
        <f t="shared" si="9"/>
        <v>0</v>
      </c>
      <c r="AI22" s="140">
        <f t="shared" si="9"/>
        <v>0</v>
      </c>
      <c r="AJ22" s="140">
        <f t="shared" si="9"/>
        <v>0</v>
      </c>
      <c r="AK22" s="140">
        <f t="shared" si="9"/>
        <v>0</v>
      </c>
      <c r="AL22" s="140">
        <f t="shared" si="9"/>
        <v>0</v>
      </c>
      <c r="AM22" s="140">
        <f t="shared" si="9"/>
        <v>0</v>
      </c>
      <c r="AN22" s="140">
        <f t="shared" si="9"/>
        <v>0</v>
      </c>
      <c r="AO22" s="140">
        <f t="shared" si="9"/>
        <v>0</v>
      </c>
      <c r="AP22" s="140">
        <f t="shared" si="9"/>
        <v>0</v>
      </c>
      <c r="AQ22" s="140">
        <f t="shared" si="9"/>
        <v>0</v>
      </c>
      <c r="AR22" s="140">
        <f t="shared" si="9"/>
        <v>0</v>
      </c>
      <c r="AS22" s="140">
        <f t="shared" si="9"/>
        <v>0</v>
      </c>
      <c r="AT22" s="140">
        <f t="shared" si="9"/>
        <v>0</v>
      </c>
      <c r="AU22" s="111">
        <f t="shared" si="8"/>
        <v>0</v>
      </c>
    </row>
    <row r="23" spans="2:47" ht="14.25" thickTop="1" thickBot="1" x14ac:dyDescent="0.25">
      <c r="B23" s="61"/>
      <c r="C23" s="61"/>
      <c r="D23" s="61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3"/>
      <c r="AO23" s="63"/>
      <c r="AP23" s="63"/>
      <c r="AQ23" s="63"/>
      <c r="AR23" s="63"/>
      <c r="AS23" s="63"/>
      <c r="AT23" s="63"/>
    </row>
    <row r="24" spans="2:47" ht="22.5" customHeight="1" thickTop="1" x14ac:dyDescent="0.2">
      <c r="B24" s="362" t="s">
        <v>60</v>
      </c>
      <c r="C24" s="363"/>
      <c r="D24" s="374">
        <f>'Riepilogo tsh'!B13</f>
        <v>0</v>
      </c>
      <c r="E24" s="374"/>
      <c r="F24" s="374"/>
      <c r="G24" s="374"/>
      <c r="H24" s="374"/>
      <c r="I24" s="331"/>
      <c r="J24" s="331"/>
      <c r="K24" s="331"/>
      <c r="L24" s="331"/>
      <c r="M24" s="331"/>
      <c r="N24" s="331"/>
      <c r="O24" s="331"/>
      <c r="P24" s="331"/>
      <c r="Q24" s="331"/>
      <c r="R24" s="331"/>
      <c r="S24" s="331"/>
      <c r="T24" s="331"/>
      <c r="U24" s="331"/>
      <c r="V24" s="331"/>
      <c r="W24" s="331"/>
      <c r="X24" s="331"/>
      <c r="Y24" s="331"/>
      <c r="Z24" s="331"/>
      <c r="AA24" s="331"/>
      <c r="AB24" s="331"/>
      <c r="AC24" s="331"/>
      <c r="AD24" s="331"/>
      <c r="AE24" s="331"/>
      <c r="AF24" s="331"/>
      <c r="AG24" s="331"/>
      <c r="AH24" s="331"/>
      <c r="AI24" s="331"/>
      <c r="AJ24" s="331"/>
      <c r="AK24" s="331"/>
      <c r="AL24" s="331"/>
      <c r="AM24" s="331"/>
      <c r="AN24" s="331"/>
      <c r="AO24" s="331"/>
      <c r="AP24" s="331"/>
      <c r="AQ24" s="331"/>
      <c r="AR24" s="331"/>
      <c r="AS24" s="331"/>
      <c r="AT24" s="331"/>
      <c r="AU24" s="332"/>
    </row>
    <row r="25" spans="2:47" ht="22.5" customHeight="1" x14ac:dyDescent="0.2">
      <c r="B25" s="364"/>
      <c r="C25" s="365"/>
      <c r="D25" s="370"/>
      <c r="E25" s="370"/>
      <c r="F25" s="370"/>
      <c r="G25" s="370"/>
      <c r="H25" s="370"/>
      <c r="I25" s="371"/>
      <c r="J25" s="371"/>
      <c r="K25" s="371"/>
      <c r="L25" s="371"/>
      <c r="M25" s="371"/>
      <c r="N25" s="371"/>
      <c r="O25" s="371"/>
      <c r="P25" s="371"/>
      <c r="Q25" s="371"/>
      <c r="R25" s="371"/>
      <c r="S25" s="371"/>
      <c r="T25" s="371"/>
      <c r="U25" s="371"/>
      <c r="V25" s="371"/>
      <c r="W25" s="371"/>
      <c r="X25" s="371"/>
      <c r="Y25" s="371"/>
      <c r="Z25" s="371"/>
      <c r="AA25" s="371"/>
      <c r="AB25" s="371"/>
      <c r="AC25" s="371"/>
      <c r="AD25" s="371"/>
      <c r="AE25" s="371"/>
      <c r="AF25" s="371"/>
      <c r="AG25" s="371"/>
      <c r="AH25" s="371"/>
      <c r="AI25" s="371"/>
      <c r="AJ25" s="371"/>
      <c r="AK25" s="371"/>
      <c r="AL25" s="371"/>
      <c r="AM25" s="371"/>
      <c r="AN25" s="371"/>
      <c r="AO25" s="371"/>
      <c r="AP25" s="371"/>
      <c r="AQ25" s="371"/>
      <c r="AR25" s="371"/>
      <c r="AS25" s="371"/>
      <c r="AT25" s="371"/>
      <c r="AU25" s="372"/>
    </row>
    <row r="26" spans="2:47" ht="22.5" customHeight="1" x14ac:dyDescent="0.2">
      <c r="B26" s="364"/>
      <c r="C26" s="365"/>
      <c r="D26" s="370"/>
      <c r="E26" s="370"/>
      <c r="F26" s="370"/>
      <c r="G26" s="370"/>
      <c r="H26" s="370"/>
      <c r="I26" s="371"/>
      <c r="J26" s="371"/>
      <c r="K26" s="371"/>
      <c r="L26" s="371"/>
      <c r="M26" s="371"/>
      <c r="N26" s="371"/>
      <c r="O26" s="371"/>
      <c r="P26" s="371"/>
      <c r="Q26" s="371"/>
      <c r="R26" s="371"/>
      <c r="S26" s="371"/>
      <c r="T26" s="371"/>
      <c r="U26" s="371"/>
      <c r="V26" s="371"/>
      <c r="W26" s="371"/>
      <c r="X26" s="371"/>
      <c r="Y26" s="371"/>
      <c r="Z26" s="371"/>
      <c r="AA26" s="371"/>
      <c r="AB26" s="371"/>
      <c r="AC26" s="371"/>
      <c r="AD26" s="371"/>
      <c r="AE26" s="371"/>
      <c r="AF26" s="371"/>
      <c r="AG26" s="371"/>
      <c r="AH26" s="371"/>
      <c r="AI26" s="371"/>
      <c r="AJ26" s="371"/>
      <c r="AK26" s="371"/>
      <c r="AL26" s="371"/>
      <c r="AM26" s="371"/>
      <c r="AN26" s="371"/>
      <c r="AO26" s="371"/>
      <c r="AP26" s="371"/>
      <c r="AQ26" s="371"/>
      <c r="AR26" s="371"/>
      <c r="AS26" s="371"/>
      <c r="AT26" s="371"/>
      <c r="AU26" s="372"/>
    </row>
    <row r="27" spans="2:47" ht="22.5" customHeight="1" x14ac:dyDescent="0.2">
      <c r="B27" s="364"/>
      <c r="C27" s="365"/>
      <c r="D27" s="370"/>
      <c r="E27" s="370"/>
      <c r="F27" s="370"/>
      <c r="G27" s="370"/>
      <c r="H27" s="370"/>
      <c r="I27" s="371"/>
      <c r="J27" s="371"/>
      <c r="K27" s="371"/>
      <c r="L27" s="371"/>
      <c r="M27" s="371"/>
      <c r="N27" s="371"/>
      <c r="O27" s="371"/>
      <c r="P27" s="371"/>
      <c r="Q27" s="371"/>
      <c r="R27" s="371"/>
      <c r="S27" s="371"/>
      <c r="T27" s="371"/>
      <c r="U27" s="371"/>
      <c r="V27" s="371"/>
      <c r="W27" s="371"/>
      <c r="X27" s="371"/>
      <c r="Y27" s="371"/>
      <c r="Z27" s="371"/>
      <c r="AA27" s="371"/>
      <c r="AB27" s="371"/>
      <c r="AC27" s="371"/>
      <c r="AD27" s="371"/>
      <c r="AE27" s="371"/>
      <c r="AF27" s="371"/>
      <c r="AG27" s="371"/>
      <c r="AH27" s="371"/>
      <c r="AI27" s="371"/>
      <c r="AJ27" s="371"/>
      <c r="AK27" s="371"/>
      <c r="AL27" s="371"/>
      <c r="AM27" s="371"/>
      <c r="AN27" s="371"/>
      <c r="AO27" s="371"/>
      <c r="AP27" s="371"/>
      <c r="AQ27" s="371"/>
      <c r="AR27" s="371"/>
      <c r="AS27" s="371"/>
      <c r="AT27" s="371"/>
      <c r="AU27" s="372"/>
    </row>
    <row r="28" spans="2:47" ht="22.5" customHeight="1" thickBot="1" x14ac:dyDescent="0.25">
      <c r="B28" s="366"/>
      <c r="C28" s="367"/>
      <c r="D28" s="373"/>
      <c r="E28" s="373"/>
      <c r="F28" s="373"/>
      <c r="G28" s="373"/>
      <c r="H28" s="373"/>
      <c r="I28" s="368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8"/>
      <c r="AC28" s="368"/>
      <c r="AD28" s="368"/>
      <c r="AE28" s="368"/>
      <c r="AF28" s="368"/>
      <c r="AG28" s="368"/>
      <c r="AH28" s="368"/>
      <c r="AI28" s="368"/>
      <c r="AJ28" s="368"/>
      <c r="AK28" s="368"/>
      <c r="AL28" s="368"/>
      <c r="AM28" s="368"/>
      <c r="AN28" s="368"/>
      <c r="AO28" s="368"/>
      <c r="AP28" s="368"/>
      <c r="AQ28" s="368"/>
      <c r="AR28" s="368"/>
      <c r="AS28" s="368"/>
      <c r="AT28" s="368"/>
      <c r="AU28" s="369"/>
    </row>
    <row r="29" spans="2:47" ht="12.75" customHeight="1" thickTop="1" x14ac:dyDescent="0.2"/>
    <row r="30" spans="2:47" ht="13.5" customHeight="1" x14ac:dyDescent="0.2">
      <c r="C30" s="357" t="s">
        <v>61</v>
      </c>
      <c r="D30" s="357"/>
      <c r="E30" s="357"/>
      <c r="F30" s="357"/>
      <c r="G30" s="357"/>
      <c r="H30" s="357"/>
      <c r="I30" s="357"/>
      <c r="J30" s="357"/>
      <c r="K30" s="357"/>
      <c r="AC30" s="4"/>
      <c r="AD30" s="357" t="s">
        <v>61</v>
      </c>
      <c r="AE30" s="357"/>
      <c r="AF30" s="357"/>
      <c r="AG30" s="357"/>
      <c r="AH30" s="357"/>
      <c r="AI30" s="357"/>
      <c r="AJ30" s="357"/>
      <c r="AK30" s="357"/>
      <c r="AL30" s="357"/>
      <c r="AM30" s="357"/>
      <c r="AN30" s="357"/>
      <c r="AO30" s="357"/>
      <c r="AP30" s="357"/>
    </row>
    <row r="31" spans="2:47" ht="13.5" customHeight="1" x14ac:dyDescent="0.2">
      <c r="C31" s="352">
        <f>'Riepilogo tsh'!B5</f>
        <v>0</v>
      </c>
      <c r="D31" s="352"/>
      <c r="E31" s="352"/>
      <c r="F31" s="352"/>
      <c r="G31" s="352"/>
      <c r="H31" s="352"/>
      <c r="I31" s="352"/>
      <c r="J31" s="352"/>
      <c r="K31" s="352"/>
      <c r="AD31" s="352">
        <f>G5</f>
        <v>0</v>
      </c>
      <c r="AE31" s="352"/>
      <c r="AF31" s="352"/>
      <c r="AG31" s="352"/>
      <c r="AH31" s="352"/>
      <c r="AI31" s="352"/>
      <c r="AJ31" s="352"/>
      <c r="AK31" s="352"/>
      <c r="AL31" s="352"/>
      <c r="AM31" s="352"/>
      <c r="AN31" s="352"/>
      <c r="AO31" s="352"/>
      <c r="AP31" s="352"/>
    </row>
    <row r="32" spans="2:47" ht="13.5" customHeight="1" x14ac:dyDescent="0.2"/>
    <row r="33" spans="3:33" ht="13.5" customHeight="1" x14ac:dyDescent="0.2">
      <c r="C33" s="60" t="s">
        <v>62</v>
      </c>
      <c r="D33" s="353"/>
      <c r="E33" s="353"/>
      <c r="F33" s="353"/>
      <c r="AC33" s="354" t="s">
        <v>62</v>
      </c>
      <c r="AD33" s="354"/>
      <c r="AE33" s="353"/>
      <c r="AF33" s="353"/>
      <c r="AG33" s="353"/>
    </row>
    <row r="34" spans="3:33" ht="13.5" customHeight="1" x14ac:dyDescent="0.2"/>
    <row r="35" spans="3:33" ht="13.5" customHeight="1" x14ac:dyDescent="0.2"/>
    <row r="36" spans="3:33" ht="13.5" customHeight="1" x14ac:dyDescent="0.2"/>
    <row r="37" spans="3:33" ht="13.5" customHeight="1" x14ac:dyDescent="0.2"/>
    <row r="38" spans="3:33" ht="13.5" customHeight="1" x14ac:dyDescent="0.2"/>
    <row r="39" spans="3:33" ht="13.5" customHeight="1" x14ac:dyDescent="0.2"/>
    <row r="40" spans="3:33" ht="13.5" customHeight="1" x14ac:dyDescent="0.2"/>
    <row r="41" spans="3:33" ht="13.5" customHeight="1" x14ac:dyDescent="0.2"/>
    <row r="42" spans="3:33" ht="13.5" customHeight="1" x14ac:dyDescent="0.2"/>
    <row r="43" spans="3:33" ht="13.5" customHeight="1" x14ac:dyDescent="0.2"/>
    <row r="44" spans="3:33" ht="13.5" customHeight="1" x14ac:dyDescent="0.2"/>
    <row r="45" spans="3:33" ht="13.5" customHeight="1" x14ac:dyDescent="0.2"/>
    <row r="46" spans="3:33" ht="13.5" customHeight="1" x14ac:dyDescent="0.2"/>
    <row r="47" spans="3:33" ht="13.5" customHeight="1" x14ac:dyDescent="0.2"/>
    <row r="48" spans="3:33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71" ht="20.100000000000001" customHeight="1" x14ac:dyDescent="0.2"/>
    <row r="72" ht="20.100000000000001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14" ht="20.100000000000001" customHeight="1" x14ac:dyDescent="0.2"/>
    <row r="115" ht="20.100000000000001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7" ht="20.100000000000001" customHeight="1" x14ac:dyDescent="0.2"/>
    <row r="158" ht="20.100000000000001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200" ht="20.100000000000001" customHeight="1" x14ac:dyDescent="0.2"/>
    <row r="201" ht="20.100000000000001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</sheetData>
  <protectedRanges>
    <protectedRange sqref="G7:J7 G5:J5 G3:J3 G1:J1" name="Intervallo1_1"/>
  </protectedRanges>
  <mergeCells count="48">
    <mergeCell ref="AG1:AM1"/>
    <mergeCell ref="G1:S2"/>
    <mergeCell ref="G3:S4"/>
    <mergeCell ref="V1:Y2"/>
    <mergeCell ref="Z1:AC2"/>
    <mergeCell ref="V3:Y4"/>
    <mergeCell ref="Z3:AC4"/>
    <mergeCell ref="AU10:AU11"/>
    <mergeCell ref="Z7:AC8"/>
    <mergeCell ref="G5:S6"/>
    <mergeCell ref="V5:Y6"/>
    <mergeCell ref="Z5:AC6"/>
    <mergeCell ref="G7:J7"/>
    <mergeCell ref="V7:Y8"/>
    <mergeCell ref="B17:D17"/>
    <mergeCell ref="B10:D11"/>
    <mergeCell ref="B12:D12"/>
    <mergeCell ref="B13:D13"/>
    <mergeCell ref="B7:B8"/>
    <mergeCell ref="C7:F8"/>
    <mergeCell ref="B14:D14"/>
    <mergeCell ref="B16:D16"/>
    <mergeCell ref="B15:D15"/>
    <mergeCell ref="AV2:AW2"/>
    <mergeCell ref="I27:AU27"/>
    <mergeCell ref="D28:H28"/>
    <mergeCell ref="I28:AU28"/>
    <mergeCell ref="I25:AU25"/>
    <mergeCell ref="B20:D20"/>
    <mergeCell ref="D26:H26"/>
    <mergeCell ref="I26:AU26"/>
    <mergeCell ref="D27:H27"/>
    <mergeCell ref="B19:D19"/>
    <mergeCell ref="D25:H25"/>
    <mergeCell ref="B21:D21"/>
    <mergeCell ref="B22:D22"/>
    <mergeCell ref="B24:C28"/>
    <mergeCell ref="I24:AU24"/>
    <mergeCell ref="B1:F2"/>
    <mergeCell ref="B18:D18"/>
    <mergeCell ref="C30:K30"/>
    <mergeCell ref="AD30:AP30"/>
    <mergeCell ref="D24:H24"/>
    <mergeCell ref="D33:F33"/>
    <mergeCell ref="AC33:AD33"/>
    <mergeCell ref="AE33:AG33"/>
    <mergeCell ref="C31:K31"/>
    <mergeCell ref="AD31:AP31"/>
  </mergeCells>
  <phoneticPr fontId="0" type="noConversion"/>
  <conditionalFormatting sqref="E11:H11 S11:AT11">
    <cfRule type="expression" dxfId="175" priority="10" stopIfTrue="1">
      <formula>NOT(MONTH(E11)=$AF$1)</formula>
    </cfRule>
    <cfRule type="expression" dxfId="174" priority="11" stopIfTrue="1">
      <formula>MATCH(E11,Festivita,0)&gt;0</formula>
    </cfRule>
  </conditionalFormatting>
  <conditionalFormatting sqref="E10:I10">
    <cfRule type="expression" dxfId="173" priority="12" stopIfTrue="1">
      <formula>MATCH(E11,Festivita,0)&gt;0</formula>
    </cfRule>
  </conditionalFormatting>
  <conditionalFormatting sqref="AG3:AM8">
    <cfRule type="expression" dxfId="172" priority="13" stopIfTrue="1">
      <formula>NOT(MONTH(AG3)=$AF$1)</formula>
    </cfRule>
    <cfRule type="expression" dxfId="171" priority="14" stopIfTrue="1">
      <formula>MATCH(AG3,Festivita,0)&gt;0</formula>
    </cfRule>
  </conditionalFormatting>
  <conditionalFormatting sqref="AD3:AD8">
    <cfRule type="expression" dxfId="170" priority="15" stopIfTrue="1">
      <formula>NOT(MONTH(AD3)=$W$1)</formula>
    </cfRule>
    <cfRule type="expression" dxfId="169" priority="16" stopIfTrue="1">
      <formula>MATCH(AD3,Festivita,0)&gt;0</formula>
    </cfRule>
  </conditionalFormatting>
  <conditionalFormatting sqref="AN10:AR10">
    <cfRule type="expression" dxfId="168" priority="1" stopIfTrue="1">
      <formula>MATCH(AN11,Festivita,0)&gt;0</formula>
    </cfRule>
  </conditionalFormatting>
  <conditionalFormatting sqref="I11:P11">
    <cfRule type="expression" dxfId="167" priority="8" stopIfTrue="1">
      <formula>NOT(MONTH(I11)=$AF$1)</formula>
    </cfRule>
    <cfRule type="expression" dxfId="166" priority="9" stopIfTrue="1">
      <formula>MATCH(I11,Festivita,0)&gt;0</formula>
    </cfRule>
  </conditionalFormatting>
  <conditionalFormatting sqref="Q11:R11">
    <cfRule type="expression" dxfId="165" priority="6" stopIfTrue="1">
      <formula>NOT(MONTH(Q11)=$AF$1)</formula>
    </cfRule>
    <cfRule type="expression" dxfId="164" priority="7" stopIfTrue="1">
      <formula>MATCH(Q11,Festivita,0)&gt;0</formula>
    </cfRule>
  </conditionalFormatting>
  <conditionalFormatting sqref="L10:P10">
    <cfRule type="expression" dxfId="163" priority="5" stopIfTrue="1">
      <formula>MATCH(L11,Festivita,0)&gt;0</formula>
    </cfRule>
  </conditionalFormatting>
  <conditionalFormatting sqref="S10:W10">
    <cfRule type="expression" dxfId="162" priority="4" stopIfTrue="1">
      <formula>MATCH(S11,Festivita,0)&gt;0</formula>
    </cfRule>
  </conditionalFormatting>
  <conditionalFormatting sqref="Z10:AD10">
    <cfRule type="expression" dxfId="161" priority="3" stopIfTrue="1">
      <formula>MATCH(Z11,Festivita,0)&gt;0</formula>
    </cfRule>
  </conditionalFormatting>
  <conditionalFormatting sqref="AG10:AK10">
    <cfRule type="expression" dxfId="160" priority="2" stopIfTrue="1">
      <formula>MATCH(AG11,Festivita,0)&gt;0</formula>
    </cfRule>
  </conditionalFormatting>
  <hyperlinks>
    <hyperlink ref="AG3:AM3" location="settimana1_1" display="settimana1_1" xr:uid="{00000000-0004-0000-0400-000000000000}"/>
    <hyperlink ref="AG4:AM4" location="settimana1_2" display="settimana1_2" xr:uid="{00000000-0004-0000-0400-000001000000}"/>
    <hyperlink ref="AG5:AM5" location="settimana1_3" display="settimana1_3" xr:uid="{00000000-0004-0000-0400-000002000000}"/>
    <hyperlink ref="AG6:AM6" location="settimana1_4" display="settimana1_4" xr:uid="{00000000-0004-0000-0400-000003000000}"/>
    <hyperlink ref="AG7:AM7" location="settimana1_5" display="settimana1_5" xr:uid="{00000000-0004-0000-0400-000004000000}"/>
    <hyperlink ref="AG8:AM8" location="settimana1_6" display="settimana1_6" xr:uid="{00000000-0004-0000-0400-000005000000}"/>
    <hyperlink ref="AV2:AW2" location="'Riepilogo tsh'!A22" display="Go to summary" xr:uid="{00000000-0004-0000-0400-000006000000}"/>
  </hyperlinks>
  <pageMargins left="0.47244094488188981" right="0.47244094488188981" top="0.39370078740157483" bottom="0.19685039370078741" header="0.31496062992125984" footer="0.31496062992125984"/>
  <pageSetup paperSize="9" scale="72" orientation="landscape" r:id="rId1"/>
  <headerFooter alignWithMargins="0">
    <oddHeader xml:space="preserve">&amp;R
</oddHeader>
  </headerFooter>
  <ignoredErrors>
    <ignoredError sqref="E14:AU14 E19:AU21 AU22 E17:AU17 E15:G15 P15:AJ15 E16:Z16 AB16:AU16 AL15:AU15 I15:N15 AU13" unlocked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AW237"/>
  <sheetViews>
    <sheetView zoomScale="90" workbookViewId="0">
      <pane ySplit="11" topLeftCell="A12" activePane="bottomLeft" state="frozen"/>
      <selection activeCell="I49" sqref="I49:AS49"/>
      <selection pane="bottomLeft" activeCell="G18" sqref="G18"/>
    </sheetView>
  </sheetViews>
  <sheetFormatPr defaultColWidth="9.140625" defaultRowHeight="12.75" x14ac:dyDescent="0.2"/>
  <cols>
    <col min="1" max="1" width="8" style="1" customWidth="1"/>
    <col min="2" max="2" width="9.7109375" style="1" customWidth="1"/>
    <col min="3" max="3" width="9.5703125" style="1" customWidth="1"/>
    <col min="4" max="4" width="5.42578125" style="1" customWidth="1"/>
    <col min="5" max="47" width="3.5703125" style="1" customWidth="1"/>
    <col min="48" max="16384" width="9.140625" style="1"/>
  </cols>
  <sheetData>
    <row r="1" spans="2:49" ht="12.75" customHeight="1" thickTop="1" thickBot="1" x14ac:dyDescent="0.25">
      <c r="B1" s="333" t="s">
        <v>16</v>
      </c>
      <c r="C1" s="334"/>
      <c r="D1" s="334"/>
      <c r="E1" s="334"/>
      <c r="F1" s="335"/>
      <c r="G1" s="319" t="str">
        <f>'Riepilogo tsh'!B4</f>
        <v>Università degli studi di Napoli Federico II-Dipartimento di Giurisprudenza</v>
      </c>
      <c r="H1" s="319"/>
      <c r="I1" s="319"/>
      <c r="J1" s="319"/>
      <c r="K1" s="319"/>
      <c r="L1" s="319"/>
      <c r="M1" s="319"/>
      <c r="N1" s="319"/>
      <c r="O1" s="319"/>
      <c r="P1" s="319"/>
      <c r="Q1" s="319"/>
      <c r="R1" s="319"/>
      <c r="S1" s="320"/>
      <c r="T1" s="32"/>
      <c r="U1" s="32"/>
      <c r="V1" s="314"/>
      <c r="W1" s="314"/>
      <c r="X1" s="314"/>
      <c r="Y1" s="314"/>
      <c r="Z1" s="251"/>
      <c r="AA1" s="251"/>
      <c r="AB1" s="251"/>
      <c r="AC1" s="251"/>
      <c r="AD1" s="17"/>
      <c r="AF1" s="9">
        <v>3</v>
      </c>
      <c r="AG1" s="348" t="s">
        <v>40</v>
      </c>
      <c r="AH1" s="349"/>
      <c r="AI1" s="349"/>
      <c r="AJ1" s="349"/>
      <c r="AK1" s="349"/>
      <c r="AL1" s="349"/>
      <c r="AM1" s="350"/>
      <c r="AO1" s="14"/>
    </row>
    <row r="2" spans="2:49" ht="13.5" customHeight="1" thickTop="1" thickBot="1" x14ac:dyDescent="0.25">
      <c r="B2" s="336"/>
      <c r="C2" s="337"/>
      <c r="D2" s="337"/>
      <c r="E2" s="337"/>
      <c r="F2" s="338"/>
      <c r="G2" s="322"/>
      <c r="H2" s="322"/>
      <c r="I2" s="322"/>
      <c r="J2" s="322"/>
      <c r="K2" s="322"/>
      <c r="L2" s="322"/>
      <c r="M2" s="322"/>
      <c r="N2" s="322"/>
      <c r="O2" s="322"/>
      <c r="P2" s="322"/>
      <c r="Q2" s="322"/>
      <c r="R2" s="322"/>
      <c r="S2" s="323"/>
      <c r="T2" s="33"/>
      <c r="U2" s="33"/>
      <c r="V2" s="314"/>
      <c r="W2" s="314"/>
      <c r="X2" s="314"/>
      <c r="Y2" s="314"/>
      <c r="Z2" s="251"/>
      <c r="AA2" s="251"/>
      <c r="AB2" s="251"/>
      <c r="AC2" s="251"/>
      <c r="AD2" s="12"/>
      <c r="AF2" s="3">
        <f>DATE(Anno,AF1,1)</f>
        <v>44256</v>
      </c>
      <c r="AG2" s="39" t="s">
        <v>52</v>
      </c>
      <c r="AH2" s="40" t="s">
        <v>53</v>
      </c>
      <c r="AI2" s="40" t="s">
        <v>54</v>
      </c>
      <c r="AJ2" s="40" t="s">
        <v>55</v>
      </c>
      <c r="AK2" s="40" t="s">
        <v>56</v>
      </c>
      <c r="AL2" s="64" t="s">
        <v>57</v>
      </c>
      <c r="AM2" s="41" t="s">
        <v>58</v>
      </c>
      <c r="AV2" s="223" t="s">
        <v>83</v>
      </c>
      <c r="AW2" s="223"/>
    </row>
    <row r="3" spans="2:49" ht="13.5" customHeight="1" thickTop="1" x14ac:dyDescent="0.2">
      <c r="B3" s="24" t="s">
        <v>17</v>
      </c>
      <c r="C3" s="25"/>
      <c r="D3" s="25"/>
      <c r="E3" s="25"/>
      <c r="F3" s="26"/>
      <c r="G3" s="318">
        <f>'Riepilogo tsh'!B5</f>
        <v>0</v>
      </c>
      <c r="H3" s="319"/>
      <c r="I3" s="319"/>
      <c r="J3" s="319"/>
      <c r="K3" s="319"/>
      <c r="L3" s="319"/>
      <c r="M3" s="319"/>
      <c r="N3" s="319"/>
      <c r="O3" s="319"/>
      <c r="P3" s="319"/>
      <c r="Q3" s="319"/>
      <c r="R3" s="319"/>
      <c r="S3" s="320"/>
      <c r="T3" s="34"/>
      <c r="U3" s="34"/>
      <c r="V3" s="314"/>
      <c r="W3" s="314"/>
      <c r="X3" s="314"/>
      <c r="Y3" s="314"/>
      <c r="Z3" s="251"/>
      <c r="AA3" s="251"/>
      <c r="AB3" s="251"/>
      <c r="AC3" s="251"/>
      <c r="AD3" s="13"/>
      <c r="AG3" s="42">
        <f>(AF2-WEEKDAY(AF2,3))</f>
        <v>44256</v>
      </c>
      <c r="AH3" s="43">
        <f t="shared" ref="AH3:AM8" si="0">AG3+1</f>
        <v>44257</v>
      </c>
      <c r="AI3" s="43">
        <f t="shared" si="0"/>
        <v>44258</v>
      </c>
      <c r="AJ3" s="43">
        <f t="shared" si="0"/>
        <v>44259</v>
      </c>
      <c r="AK3" s="43">
        <f t="shared" si="0"/>
        <v>44260</v>
      </c>
      <c r="AL3" s="44">
        <f t="shared" si="0"/>
        <v>44261</v>
      </c>
      <c r="AM3" s="45">
        <f t="shared" si="0"/>
        <v>44262</v>
      </c>
    </row>
    <row r="4" spans="2:49" ht="13.5" customHeight="1" thickBot="1" x14ac:dyDescent="0.25">
      <c r="B4" s="27"/>
      <c r="C4" s="28"/>
      <c r="D4" s="28"/>
      <c r="E4" s="28"/>
      <c r="F4" s="29"/>
      <c r="G4" s="321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3"/>
      <c r="T4" s="35"/>
      <c r="U4" s="35"/>
      <c r="V4" s="314"/>
      <c r="W4" s="314"/>
      <c r="X4" s="314"/>
      <c r="Y4" s="314"/>
      <c r="Z4" s="251"/>
      <c r="AA4" s="251"/>
      <c r="AB4" s="251"/>
      <c r="AC4" s="251"/>
      <c r="AD4" s="13"/>
      <c r="AG4" s="46">
        <f>AM3+1</f>
        <v>44263</v>
      </c>
      <c r="AH4" s="10">
        <f t="shared" si="0"/>
        <v>44264</v>
      </c>
      <c r="AI4" s="10">
        <f t="shared" si="0"/>
        <v>44265</v>
      </c>
      <c r="AJ4" s="10">
        <f t="shared" si="0"/>
        <v>44266</v>
      </c>
      <c r="AK4" s="10">
        <f t="shared" si="0"/>
        <v>44267</v>
      </c>
      <c r="AL4" s="23">
        <f t="shared" si="0"/>
        <v>44268</v>
      </c>
      <c r="AM4" s="47">
        <f t="shared" si="0"/>
        <v>44269</v>
      </c>
    </row>
    <row r="5" spans="2:49" ht="13.5" customHeight="1" thickTop="1" x14ac:dyDescent="0.2">
      <c r="B5" s="24" t="s">
        <v>51</v>
      </c>
      <c r="C5" s="25"/>
      <c r="D5" s="25"/>
      <c r="E5" s="25"/>
      <c r="F5" s="26"/>
      <c r="G5" s="318">
        <f>'Riepilogo tsh'!B6</f>
        <v>0</v>
      </c>
      <c r="H5" s="319"/>
      <c r="I5" s="319"/>
      <c r="J5" s="319"/>
      <c r="K5" s="319"/>
      <c r="L5" s="319"/>
      <c r="M5" s="319"/>
      <c r="N5" s="319"/>
      <c r="O5" s="319"/>
      <c r="P5" s="319"/>
      <c r="Q5" s="319"/>
      <c r="R5" s="319"/>
      <c r="S5" s="320"/>
      <c r="T5" s="36"/>
      <c r="U5" s="36"/>
      <c r="V5" s="314"/>
      <c r="W5" s="314"/>
      <c r="X5" s="314"/>
      <c r="Y5" s="314"/>
      <c r="Z5" s="251"/>
      <c r="AA5" s="251"/>
      <c r="AB5" s="251"/>
      <c r="AC5" s="251"/>
      <c r="AD5" s="13"/>
      <c r="AG5" s="46">
        <f>AM4+1</f>
        <v>44270</v>
      </c>
      <c r="AH5" s="10">
        <f t="shared" si="0"/>
        <v>44271</v>
      </c>
      <c r="AI5" s="10">
        <f t="shared" si="0"/>
        <v>44272</v>
      </c>
      <c r="AJ5" s="10">
        <f t="shared" si="0"/>
        <v>44273</v>
      </c>
      <c r="AK5" s="10">
        <f t="shared" si="0"/>
        <v>44274</v>
      </c>
      <c r="AL5" s="23">
        <f t="shared" si="0"/>
        <v>44275</v>
      </c>
      <c r="AM5" s="47">
        <f t="shared" si="0"/>
        <v>44276</v>
      </c>
    </row>
    <row r="6" spans="2:49" ht="13.5" customHeight="1" thickBot="1" x14ac:dyDescent="0.25">
      <c r="B6" s="27"/>
      <c r="C6" s="28"/>
      <c r="D6" s="28"/>
      <c r="E6" s="28"/>
      <c r="F6" s="29"/>
      <c r="G6" s="321"/>
      <c r="H6" s="322"/>
      <c r="I6" s="322"/>
      <c r="J6" s="322"/>
      <c r="K6" s="322"/>
      <c r="L6" s="322"/>
      <c r="M6" s="322"/>
      <c r="N6" s="322"/>
      <c r="O6" s="322"/>
      <c r="P6" s="322"/>
      <c r="Q6" s="322"/>
      <c r="R6" s="322"/>
      <c r="S6" s="323"/>
      <c r="T6" s="35"/>
      <c r="U6" s="37"/>
      <c r="V6" s="314"/>
      <c r="W6" s="314"/>
      <c r="X6" s="314"/>
      <c r="Y6" s="314"/>
      <c r="Z6" s="251"/>
      <c r="AA6" s="251"/>
      <c r="AB6" s="251"/>
      <c r="AC6" s="251"/>
      <c r="AD6" s="13"/>
      <c r="AG6" s="46">
        <f>AM5+1</f>
        <v>44277</v>
      </c>
      <c r="AH6" s="10">
        <f t="shared" si="0"/>
        <v>44278</v>
      </c>
      <c r="AI6" s="10">
        <f t="shared" si="0"/>
        <v>44279</v>
      </c>
      <c r="AJ6" s="10">
        <f t="shared" si="0"/>
        <v>44280</v>
      </c>
      <c r="AK6" s="10">
        <f t="shared" si="0"/>
        <v>44281</v>
      </c>
      <c r="AL6" s="23">
        <f t="shared" si="0"/>
        <v>44282</v>
      </c>
      <c r="AM6" s="47">
        <f t="shared" si="0"/>
        <v>44283</v>
      </c>
    </row>
    <row r="7" spans="2:49" ht="13.5" customHeight="1" thickTop="1" x14ac:dyDescent="0.2">
      <c r="B7" s="327" t="s">
        <v>31</v>
      </c>
      <c r="C7" s="292">
        <f>'Impostazioni calendario'!F6</f>
        <v>2021</v>
      </c>
      <c r="D7" s="293"/>
      <c r="E7" s="293"/>
      <c r="F7" s="294"/>
      <c r="G7" s="326"/>
      <c r="H7" s="326"/>
      <c r="I7" s="326"/>
      <c r="J7" s="326"/>
      <c r="K7" s="30"/>
      <c r="L7" s="30"/>
      <c r="M7" s="30"/>
      <c r="N7" s="30"/>
      <c r="O7" s="30"/>
      <c r="P7" s="30"/>
      <c r="Q7" s="30"/>
      <c r="R7" s="31"/>
      <c r="S7" s="31"/>
      <c r="V7" s="317"/>
      <c r="W7" s="317"/>
      <c r="X7" s="317"/>
      <c r="Y7" s="317"/>
      <c r="Z7" s="251"/>
      <c r="AA7" s="251"/>
      <c r="AB7" s="251"/>
      <c r="AC7" s="251"/>
      <c r="AD7" s="13"/>
      <c r="AG7" s="46">
        <f>AM6+1</f>
        <v>44284</v>
      </c>
      <c r="AH7" s="10">
        <f t="shared" si="0"/>
        <v>44285</v>
      </c>
      <c r="AI7" s="10">
        <f t="shared" si="0"/>
        <v>44286</v>
      </c>
      <c r="AJ7" s="10">
        <f t="shared" si="0"/>
        <v>44287</v>
      </c>
      <c r="AK7" s="10">
        <f t="shared" si="0"/>
        <v>44288</v>
      </c>
      <c r="AL7" s="23">
        <f t="shared" si="0"/>
        <v>44289</v>
      </c>
      <c r="AM7" s="47">
        <f t="shared" si="0"/>
        <v>44290</v>
      </c>
      <c r="AP7" s="11"/>
    </row>
    <row r="8" spans="2:49" ht="13.5" customHeight="1" thickBot="1" x14ac:dyDescent="0.25">
      <c r="B8" s="328"/>
      <c r="C8" s="343"/>
      <c r="D8" s="344"/>
      <c r="E8" s="344"/>
      <c r="F8" s="345"/>
      <c r="T8" s="38"/>
      <c r="U8" s="30"/>
      <c r="V8" s="317"/>
      <c r="W8" s="317"/>
      <c r="X8" s="317"/>
      <c r="Y8" s="317"/>
      <c r="Z8" s="251"/>
      <c r="AA8" s="251"/>
      <c r="AB8" s="251"/>
      <c r="AC8" s="251"/>
      <c r="AD8" s="13"/>
      <c r="AG8" s="48">
        <f>AM7+1</f>
        <v>44291</v>
      </c>
      <c r="AH8" s="49">
        <f t="shared" si="0"/>
        <v>44292</v>
      </c>
      <c r="AI8" s="49">
        <f t="shared" si="0"/>
        <v>44293</v>
      </c>
      <c r="AJ8" s="49">
        <f t="shared" si="0"/>
        <v>44294</v>
      </c>
      <c r="AK8" s="49">
        <f t="shared" si="0"/>
        <v>44295</v>
      </c>
      <c r="AL8" s="50">
        <f t="shared" si="0"/>
        <v>44296</v>
      </c>
      <c r="AM8" s="51">
        <f t="shared" si="0"/>
        <v>44297</v>
      </c>
    </row>
    <row r="9" spans="2:49" ht="14.25" thickTop="1" thickBot="1" x14ac:dyDescent="0.25"/>
    <row r="10" spans="2:49" ht="20.100000000000001" customHeight="1" thickTop="1" thickBot="1" x14ac:dyDescent="0.25">
      <c r="B10" s="380" t="str">
        <f>AG1</f>
        <v>March</v>
      </c>
      <c r="C10" s="340"/>
      <c r="D10" s="340"/>
      <c r="E10" s="52" t="s">
        <v>52</v>
      </c>
      <c r="F10" s="53" t="s">
        <v>53</v>
      </c>
      <c r="G10" s="53" t="s">
        <v>54</v>
      </c>
      <c r="H10" s="53" t="s">
        <v>55</v>
      </c>
      <c r="I10" s="53" t="s">
        <v>56</v>
      </c>
      <c r="J10" s="54" t="s">
        <v>57</v>
      </c>
      <c r="K10" s="54" t="s">
        <v>58</v>
      </c>
      <c r="L10" s="53" t="s">
        <v>52</v>
      </c>
      <c r="M10" s="53" t="s">
        <v>53</v>
      </c>
      <c r="N10" s="53" t="s">
        <v>54</v>
      </c>
      <c r="O10" s="53" t="s">
        <v>55</v>
      </c>
      <c r="P10" s="53" t="s">
        <v>56</v>
      </c>
      <c r="Q10" s="54" t="s">
        <v>57</v>
      </c>
      <c r="R10" s="54" t="s">
        <v>58</v>
      </c>
      <c r="S10" s="53" t="s">
        <v>52</v>
      </c>
      <c r="T10" s="53" t="s">
        <v>53</v>
      </c>
      <c r="U10" s="53" t="s">
        <v>54</v>
      </c>
      <c r="V10" s="53" t="s">
        <v>55</v>
      </c>
      <c r="W10" s="53" t="s">
        <v>56</v>
      </c>
      <c r="X10" s="54" t="s">
        <v>57</v>
      </c>
      <c r="Y10" s="54" t="s">
        <v>58</v>
      </c>
      <c r="Z10" s="53" t="s">
        <v>52</v>
      </c>
      <c r="AA10" s="53" t="s">
        <v>53</v>
      </c>
      <c r="AB10" s="53" t="s">
        <v>54</v>
      </c>
      <c r="AC10" s="53" t="s">
        <v>55</v>
      </c>
      <c r="AD10" s="53" t="s">
        <v>56</v>
      </c>
      <c r="AE10" s="54" t="s">
        <v>57</v>
      </c>
      <c r="AF10" s="54" t="s">
        <v>58</v>
      </c>
      <c r="AG10" s="53" t="s">
        <v>52</v>
      </c>
      <c r="AH10" s="53" t="s">
        <v>53</v>
      </c>
      <c r="AI10" s="53" t="s">
        <v>54</v>
      </c>
      <c r="AJ10" s="53" t="s">
        <v>55</v>
      </c>
      <c r="AK10" s="53" t="s">
        <v>56</v>
      </c>
      <c r="AL10" s="54" t="s">
        <v>57</v>
      </c>
      <c r="AM10" s="54" t="s">
        <v>58</v>
      </c>
      <c r="AN10" s="53" t="s">
        <v>52</v>
      </c>
      <c r="AO10" s="53" t="s">
        <v>53</v>
      </c>
      <c r="AP10" s="53" t="s">
        <v>54</v>
      </c>
      <c r="AQ10" s="53" t="s">
        <v>55</v>
      </c>
      <c r="AR10" s="53" t="s">
        <v>56</v>
      </c>
      <c r="AS10" s="54" t="s">
        <v>57</v>
      </c>
      <c r="AT10" s="55" t="s">
        <v>58</v>
      </c>
      <c r="AU10" s="329" t="s">
        <v>64</v>
      </c>
    </row>
    <row r="11" spans="2:49" ht="20.100000000000001" customHeight="1" thickTop="1" thickBot="1" x14ac:dyDescent="0.25">
      <c r="B11" s="339"/>
      <c r="C11" s="340"/>
      <c r="D11" s="340"/>
      <c r="E11" s="56">
        <f t="shared" ref="E11:K11" si="1">AG3</f>
        <v>44256</v>
      </c>
      <c r="F11" s="57">
        <f t="shared" si="1"/>
        <v>44257</v>
      </c>
      <c r="G11" s="57">
        <f t="shared" si="1"/>
        <v>44258</v>
      </c>
      <c r="H11" s="57">
        <f t="shared" si="1"/>
        <v>44259</v>
      </c>
      <c r="I11" s="57">
        <f t="shared" si="1"/>
        <v>44260</v>
      </c>
      <c r="J11" s="58">
        <f t="shared" si="1"/>
        <v>44261</v>
      </c>
      <c r="K11" s="58">
        <f t="shared" si="1"/>
        <v>44262</v>
      </c>
      <c r="L11" s="57">
        <f t="shared" ref="L11:R11" si="2">AG4</f>
        <v>44263</v>
      </c>
      <c r="M11" s="57">
        <f t="shared" si="2"/>
        <v>44264</v>
      </c>
      <c r="N11" s="57">
        <f t="shared" si="2"/>
        <v>44265</v>
      </c>
      <c r="O11" s="57">
        <f t="shared" si="2"/>
        <v>44266</v>
      </c>
      <c r="P11" s="57">
        <f t="shared" si="2"/>
        <v>44267</v>
      </c>
      <c r="Q11" s="58">
        <f t="shared" si="2"/>
        <v>44268</v>
      </c>
      <c r="R11" s="58">
        <f t="shared" si="2"/>
        <v>44269</v>
      </c>
      <c r="S11" s="57">
        <f t="shared" ref="S11:Y11" si="3">AG5</f>
        <v>44270</v>
      </c>
      <c r="T11" s="57">
        <f t="shared" si="3"/>
        <v>44271</v>
      </c>
      <c r="U11" s="57">
        <f t="shared" si="3"/>
        <v>44272</v>
      </c>
      <c r="V11" s="57">
        <f t="shared" si="3"/>
        <v>44273</v>
      </c>
      <c r="W11" s="57">
        <f t="shared" si="3"/>
        <v>44274</v>
      </c>
      <c r="X11" s="58">
        <f t="shared" si="3"/>
        <v>44275</v>
      </c>
      <c r="Y11" s="58">
        <f t="shared" si="3"/>
        <v>44276</v>
      </c>
      <c r="Z11" s="57">
        <f t="shared" ref="Z11:AF11" si="4">AG6</f>
        <v>44277</v>
      </c>
      <c r="AA11" s="57">
        <f t="shared" si="4"/>
        <v>44278</v>
      </c>
      <c r="AB11" s="57">
        <f t="shared" si="4"/>
        <v>44279</v>
      </c>
      <c r="AC11" s="57">
        <f t="shared" si="4"/>
        <v>44280</v>
      </c>
      <c r="AD11" s="57">
        <f t="shared" si="4"/>
        <v>44281</v>
      </c>
      <c r="AE11" s="58">
        <f t="shared" si="4"/>
        <v>44282</v>
      </c>
      <c r="AF11" s="58">
        <f t="shared" si="4"/>
        <v>44283</v>
      </c>
      <c r="AG11" s="57">
        <f t="shared" ref="AG11:AL11" si="5">AG7</f>
        <v>44284</v>
      </c>
      <c r="AH11" s="57">
        <f t="shared" si="5"/>
        <v>44285</v>
      </c>
      <c r="AI11" s="57">
        <f t="shared" si="5"/>
        <v>44286</v>
      </c>
      <c r="AJ11" s="57">
        <f t="shared" si="5"/>
        <v>44287</v>
      </c>
      <c r="AK11" s="57">
        <f t="shared" si="5"/>
        <v>44288</v>
      </c>
      <c r="AL11" s="57">
        <f t="shared" si="5"/>
        <v>44289</v>
      </c>
      <c r="AM11" s="57">
        <f t="shared" ref="AM11:AR11" si="6">AG8</f>
        <v>44291</v>
      </c>
      <c r="AN11" s="57">
        <f t="shared" si="6"/>
        <v>44292</v>
      </c>
      <c r="AO11" s="57">
        <f t="shared" si="6"/>
        <v>44293</v>
      </c>
      <c r="AP11" s="57">
        <f t="shared" si="6"/>
        <v>44294</v>
      </c>
      <c r="AQ11" s="57">
        <f t="shared" si="6"/>
        <v>44295</v>
      </c>
      <c r="AR11" s="57">
        <f t="shared" si="6"/>
        <v>44296</v>
      </c>
      <c r="AS11" s="57"/>
      <c r="AT11" s="59">
        <f>AM8</f>
        <v>44297</v>
      </c>
      <c r="AU11" s="330"/>
    </row>
    <row r="12" spans="2:49" ht="20.100000000000001" customHeight="1" thickTop="1" x14ac:dyDescent="0.2">
      <c r="B12" s="324" t="str">
        <f>'Riepilogo tsh'!B12</f>
        <v>Institutional research</v>
      </c>
      <c r="C12" s="325"/>
      <c r="D12" s="325"/>
      <c r="E12" s="96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7"/>
      <c r="AL12" s="97"/>
      <c r="AM12" s="97"/>
      <c r="AN12" s="98"/>
      <c r="AO12" s="98"/>
      <c r="AP12" s="98"/>
      <c r="AQ12" s="98"/>
      <c r="AR12" s="98"/>
      <c r="AS12" s="98"/>
      <c r="AT12" s="99"/>
      <c r="AU12" s="100">
        <f>SUM(E12:AT12)</f>
        <v>0</v>
      </c>
    </row>
    <row r="13" spans="2:49" ht="13.5" customHeight="1" x14ac:dyDescent="0.2">
      <c r="B13" s="341">
        <f>'Riepilogo tsh'!B13</f>
        <v>0</v>
      </c>
      <c r="C13" s="342"/>
      <c r="D13" s="342"/>
      <c r="E13" s="139">
        <f>SUM(E14:E18)</f>
        <v>0</v>
      </c>
      <c r="F13" s="139">
        <f t="shared" ref="F13:AT13" si="7">SUM(F14:F18)</f>
        <v>0</v>
      </c>
      <c r="G13" s="139">
        <f t="shared" si="7"/>
        <v>0</v>
      </c>
      <c r="H13" s="139">
        <f t="shared" si="7"/>
        <v>0</v>
      </c>
      <c r="I13" s="139">
        <f t="shared" si="7"/>
        <v>0</v>
      </c>
      <c r="J13" s="139">
        <f t="shared" si="7"/>
        <v>0</v>
      </c>
      <c r="K13" s="139">
        <f t="shared" si="7"/>
        <v>0</v>
      </c>
      <c r="L13" s="139">
        <f t="shared" si="7"/>
        <v>0</v>
      </c>
      <c r="M13" s="139">
        <f t="shared" si="7"/>
        <v>0</v>
      </c>
      <c r="N13" s="139">
        <f t="shared" si="7"/>
        <v>0</v>
      </c>
      <c r="O13" s="139">
        <f t="shared" si="7"/>
        <v>0</v>
      </c>
      <c r="P13" s="139">
        <f t="shared" si="7"/>
        <v>0</v>
      </c>
      <c r="Q13" s="139">
        <f t="shared" si="7"/>
        <v>0</v>
      </c>
      <c r="R13" s="139">
        <f t="shared" si="7"/>
        <v>0</v>
      </c>
      <c r="S13" s="139">
        <f t="shared" si="7"/>
        <v>0</v>
      </c>
      <c r="T13" s="139">
        <f t="shared" si="7"/>
        <v>0</v>
      </c>
      <c r="U13" s="139">
        <f t="shared" si="7"/>
        <v>0</v>
      </c>
      <c r="V13" s="139">
        <f t="shared" si="7"/>
        <v>0</v>
      </c>
      <c r="W13" s="139">
        <f t="shared" si="7"/>
        <v>0</v>
      </c>
      <c r="X13" s="139">
        <f t="shared" si="7"/>
        <v>0</v>
      </c>
      <c r="Y13" s="139">
        <f t="shared" si="7"/>
        <v>0</v>
      </c>
      <c r="Z13" s="139">
        <f t="shared" si="7"/>
        <v>0</v>
      </c>
      <c r="AA13" s="139">
        <f t="shared" si="7"/>
        <v>0</v>
      </c>
      <c r="AB13" s="139">
        <f t="shared" si="7"/>
        <v>0</v>
      </c>
      <c r="AC13" s="139">
        <f t="shared" si="7"/>
        <v>0</v>
      </c>
      <c r="AD13" s="139">
        <f t="shared" si="7"/>
        <v>0</v>
      </c>
      <c r="AE13" s="139">
        <f t="shared" si="7"/>
        <v>0</v>
      </c>
      <c r="AF13" s="139">
        <f t="shared" si="7"/>
        <v>0</v>
      </c>
      <c r="AG13" s="139">
        <f t="shared" si="7"/>
        <v>0</v>
      </c>
      <c r="AH13" s="139">
        <f t="shared" si="7"/>
        <v>0</v>
      </c>
      <c r="AI13" s="139">
        <f t="shared" si="7"/>
        <v>0</v>
      </c>
      <c r="AJ13" s="139">
        <f t="shared" si="7"/>
        <v>0</v>
      </c>
      <c r="AK13" s="139">
        <f t="shared" si="7"/>
        <v>0</v>
      </c>
      <c r="AL13" s="139">
        <f t="shared" si="7"/>
        <v>0</v>
      </c>
      <c r="AM13" s="139">
        <f t="shared" si="7"/>
        <v>0</v>
      </c>
      <c r="AN13" s="139">
        <f t="shared" si="7"/>
        <v>0</v>
      </c>
      <c r="AO13" s="139">
        <f t="shared" si="7"/>
        <v>0</v>
      </c>
      <c r="AP13" s="139">
        <f t="shared" si="7"/>
        <v>0</v>
      </c>
      <c r="AQ13" s="139">
        <f t="shared" si="7"/>
        <v>0</v>
      </c>
      <c r="AR13" s="139">
        <f t="shared" si="7"/>
        <v>0</v>
      </c>
      <c r="AS13" s="139">
        <f t="shared" si="7"/>
        <v>0</v>
      </c>
      <c r="AT13" s="139">
        <f t="shared" si="7"/>
        <v>0</v>
      </c>
      <c r="AU13" s="101">
        <f t="shared" ref="AU13:AU22" si="8">SUM(E13:AT13)</f>
        <v>0</v>
      </c>
    </row>
    <row r="14" spans="2:49" ht="13.5" customHeight="1" x14ac:dyDescent="0.2">
      <c r="B14" s="315" t="str">
        <f>'Riepilogo tsh'!L13</f>
        <v>WP1</v>
      </c>
      <c r="C14" s="316"/>
      <c r="D14" s="316"/>
      <c r="E14" s="170"/>
      <c r="F14" s="170"/>
      <c r="G14" s="170"/>
      <c r="H14" s="170"/>
      <c r="I14" s="170"/>
      <c r="J14" s="170"/>
      <c r="K14" s="170"/>
      <c r="L14" s="170"/>
      <c r="M14" s="170"/>
      <c r="N14" s="170"/>
      <c r="O14" s="170"/>
      <c r="P14" s="170"/>
      <c r="Q14" s="170"/>
      <c r="R14" s="170"/>
      <c r="S14" s="170"/>
      <c r="T14" s="170"/>
      <c r="U14" s="170"/>
      <c r="V14" s="170"/>
      <c r="W14" s="170"/>
      <c r="X14" s="170"/>
      <c r="Y14" s="170"/>
      <c r="Z14" s="170"/>
      <c r="AA14" s="170"/>
      <c r="AB14" s="170"/>
      <c r="AC14" s="170"/>
      <c r="AD14" s="170"/>
      <c r="AE14" s="170"/>
      <c r="AF14" s="170"/>
      <c r="AG14" s="170"/>
      <c r="AH14" s="170"/>
      <c r="AI14" s="170"/>
      <c r="AJ14" s="170"/>
      <c r="AK14" s="170"/>
      <c r="AL14" s="170"/>
      <c r="AM14" s="170"/>
      <c r="AN14" s="171"/>
      <c r="AO14" s="171"/>
      <c r="AP14" s="171"/>
      <c r="AQ14" s="171"/>
      <c r="AR14" s="171"/>
      <c r="AS14" s="171"/>
      <c r="AT14" s="171"/>
      <c r="AU14" s="172">
        <f t="shared" si="8"/>
        <v>0</v>
      </c>
    </row>
    <row r="15" spans="2:49" ht="13.5" customHeight="1" x14ac:dyDescent="0.2">
      <c r="B15" s="315" t="str">
        <f>'Riepilogo tsh'!M13</f>
        <v>WP2</v>
      </c>
      <c r="C15" s="316"/>
      <c r="D15" s="316"/>
      <c r="E15" s="170"/>
      <c r="F15" s="173"/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Q15" s="170"/>
      <c r="R15" s="170"/>
      <c r="S15" s="170"/>
      <c r="T15" s="170"/>
      <c r="U15" s="170"/>
      <c r="V15" s="170"/>
      <c r="W15" s="170"/>
      <c r="X15" s="170"/>
      <c r="Y15" s="170"/>
      <c r="Z15" s="170"/>
      <c r="AA15" s="170"/>
      <c r="AB15" s="170"/>
      <c r="AC15" s="170"/>
      <c r="AD15" s="170"/>
      <c r="AE15" s="170"/>
      <c r="AF15" s="170"/>
      <c r="AG15" s="170"/>
      <c r="AH15" s="170"/>
      <c r="AI15" s="170"/>
      <c r="AJ15" s="170"/>
      <c r="AK15" s="170"/>
      <c r="AL15" s="170"/>
      <c r="AM15" s="170"/>
      <c r="AN15" s="171"/>
      <c r="AO15" s="171"/>
      <c r="AP15" s="171"/>
      <c r="AQ15" s="171"/>
      <c r="AR15" s="171"/>
      <c r="AS15" s="171"/>
      <c r="AT15" s="171"/>
      <c r="AU15" s="169">
        <f t="shared" si="8"/>
        <v>0</v>
      </c>
    </row>
    <row r="16" spans="2:49" ht="13.5" customHeight="1" x14ac:dyDescent="0.2">
      <c r="B16" s="315" t="str">
        <f>'Riepilogo tsh'!N13</f>
        <v>WP3</v>
      </c>
      <c r="C16" s="316"/>
      <c r="D16" s="316"/>
      <c r="E16" s="170"/>
      <c r="F16" s="170"/>
      <c r="G16" s="170"/>
      <c r="H16" s="170"/>
      <c r="I16" s="170"/>
      <c r="J16" s="170"/>
      <c r="K16" s="170"/>
      <c r="L16" s="170"/>
      <c r="M16" s="170"/>
      <c r="N16" s="170"/>
      <c r="O16" s="170"/>
      <c r="P16" s="170"/>
      <c r="Q16" s="170"/>
      <c r="R16" s="170"/>
      <c r="S16" s="170"/>
      <c r="T16" s="170"/>
      <c r="U16" s="170"/>
      <c r="V16" s="170"/>
      <c r="W16" s="170"/>
      <c r="X16" s="170"/>
      <c r="Y16" s="170"/>
      <c r="Z16" s="170"/>
      <c r="AA16" s="170"/>
      <c r="AB16" s="170"/>
      <c r="AC16" s="170"/>
      <c r="AD16" s="170"/>
      <c r="AE16" s="170"/>
      <c r="AF16" s="170"/>
      <c r="AG16" s="170"/>
      <c r="AH16" s="170"/>
      <c r="AI16" s="170"/>
      <c r="AJ16" s="170"/>
      <c r="AK16" s="170"/>
      <c r="AL16" s="170"/>
      <c r="AM16" s="170"/>
      <c r="AN16" s="171"/>
      <c r="AO16" s="171"/>
      <c r="AP16" s="171"/>
      <c r="AQ16" s="171"/>
      <c r="AR16" s="171"/>
      <c r="AS16" s="171"/>
      <c r="AT16" s="171"/>
      <c r="AU16" s="172">
        <f t="shared" si="8"/>
        <v>0</v>
      </c>
    </row>
    <row r="17" spans="2:47" ht="13.5" customHeight="1" x14ac:dyDescent="0.2">
      <c r="B17" s="316" t="str">
        <f>'Riepilogo tsh'!O13</f>
        <v>WP 4</v>
      </c>
      <c r="C17" s="316"/>
      <c r="D17" s="316"/>
      <c r="E17" s="170"/>
      <c r="F17" s="170"/>
      <c r="G17" s="170"/>
      <c r="H17" s="170"/>
      <c r="I17" s="170"/>
      <c r="J17" s="170"/>
      <c r="K17" s="170"/>
      <c r="L17" s="170"/>
      <c r="M17" s="170"/>
      <c r="N17" s="170"/>
      <c r="O17" s="170"/>
      <c r="P17" s="170"/>
      <c r="Q17" s="170"/>
      <c r="R17" s="170"/>
      <c r="S17" s="170"/>
      <c r="T17" s="170"/>
      <c r="U17" s="170"/>
      <c r="V17" s="170"/>
      <c r="W17" s="170"/>
      <c r="X17" s="170"/>
      <c r="Y17" s="170"/>
      <c r="Z17" s="170"/>
      <c r="AA17" s="170"/>
      <c r="AB17" s="170"/>
      <c r="AC17" s="170"/>
      <c r="AD17" s="170"/>
      <c r="AE17" s="170"/>
      <c r="AF17" s="170"/>
      <c r="AG17" s="170"/>
      <c r="AH17" s="170"/>
      <c r="AI17" s="170"/>
      <c r="AJ17" s="170"/>
      <c r="AK17" s="170"/>
      <c r="AL17" s="170"/>
      <c r="AM17" s="170"/>
      <c r="AN17" s="171"/>
      <c r="AO17" s="171"/>
      <c r="AP17" s="171"/>
      <c r="AQ17" s="171"/>
      <c r="AR17" s="171"/>
      <c r="AS17" s="171"/>
      <c r="AT17" s="171"/>
      <c r="AU17" s="169">
        <f t="shared" si="8"/>
        <v>0</v>
      </c>
    </row>
    <row r="18" spans="2:47" ht="13.5" customHeight="1" x14ac:dyDescent="0.2">
      <c r="B18" s="375" t="s">
        <v>116</v>
      </c>
      <c r="C18" s="376"/>
      <c r="D18" s="377"/>
      <c r="E18" s="170"/>
      <c r="F18" s="170"/>
      <c r="G18" s="170"/>
      <c r="H18" s="170"/>
      <c r="I18" s="170"/>
      <c r="J18" s="170"/>
      <c r="K18" s="170"/>
      <c r="L18" s="170"/>
      <c r="M18" s="170"/>
      <c r="N18" s="170"/>
      <c r="O18" s="170"/>
      <c r="P18" s="170"/>
      <c r="Q18" s="170"/>
      <c r="R18" s="170"/>
      <c r="S18" s="170"/>
      <c r="T18" s="170"/>
      <c r="U18" s="170"/>
      <c r="V18" s="170"/>
      <c r="W18" s="170"/>
      <c r="X18" s="170"/>
      <c r="Y18" s="170"/>
      <c r="Z18" s="170"/>
      <c r="AA18" s="170"/>
      <c r="AB18" s="170"/>
      <c r="AC18" s="170"/>
      <c r="AD18" s="170"/>
      <c r="AE18" s="170"/>
      <c r="AF18" s="170"/>
      <c r="AG18" s="170"/>
      <c r="AH18" s="170"/>
      <c r="AI18" s="170"/>
      <c r="AJ18" s="170"/>
      <c r="AK18" s="170"/>
      <c r="AL18" s="170"/>
      <c r="AM18" s="170"/>
      <c r="AN18" s="171"/>
      <c r="AO18" s="171"/>
      <c r="AP18" s="171"/>
      <c r="AQ18" s="171"/>
      <c r="AR18" s="171"/>
      <c r="AS18" s="171"/>
      <c r="AT18" s="171"/>
      <c r="AU18" s="169"/>
    </row>
    <row r="19" spans="2:47" ht="13.5" customHeight="1" x14ac:dyDescent="0.2">
      <c r="B19" s="378" t="s">
        <v>24</v>
      </c>
      <c r="C19" s="379"/>
      <c r="D19" s="379"/>
      <c r="E19" s="162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3"/>
      <c r="R19" s="163"/>
      <c r="S19" s="163"/>
      <c r="T19" s="163"/>
      <c r="U19" s="163"/>
      <c r="V19" s="163"/>
      <c r="W19" s="163"/>
      <c r="X19" s="163"/>
      <c r="Y19" s="163"/>
      <c r="Z19" s="163"/>
      <c r="AA19" s="163"/>
      <c r="AB19" s="163"/>
      <c r="AC19" s="163"/>
      <c r="AD19" s="163"/>
      <c r="AE19" s="163"/>
      <c r="AF19" s="163"/>
      <c r="AG19" s="163"/>
      <c r="AH19" s="163"/>
      <c r="AI19" s="163"/>
      <c r="AJ19" s="163"/>
      <c r="AK19" s="163"/>
      <c r="AL19" s="163"/>
      <c r="AM19" s="163"/>
      <c r="AN19" s="164"/>
      <c r="AO19" s="164"/>
      <c r="AP19" s="164"/>
      <c r="AQ19" s="164"/>
      <c r="AR19" s="164"/>
      <c r="AS19" s="164"/>
      <c r="AT19" s="165"/>
      <c r="AU19" s="102">
        <f t="shared" si="8"/>
        <v>0</v>
      </c>
    </row>
    <row r="20" spans="2:47" x14ac:dyDescent="0.2">
      <c r="B20" s="358" t="s">
        <v>26</v>
      </c>
      <c r="C20" s="359"/>
      <c r="D20" s="359"/>
      <c r="E20" s="103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104"/>
      <c r="AM20" s="104"/>
      <c r="AN20" s="105"/>
      <c r="AO20" s="105"/>
      <c r="AP20" s="105"/>
      <c r="AQ20" s="105"/>
      <c r="AR20" s="105"/>
      <c r="AS20" s="105"/>
      <c r="AT20" s="106"/>
      <c r="AU20" s="107">
        <f t="shared" si="8"/>
        <v>0</v>
      </c>
    </row>
    <row r="21" spans="2:47" ht="13.5" thickBot="1" x14ac:dyDescent="0.25">
      <c r="B21" s="360" t="s">
        <v>28</v>
      </c>
      <c r="C21" s="361"/>
      <c r="D21" s="361"/>
      <c r="E21" s="108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110"/>
      <c r="AO21" s="110"/>
      <c r="AP21" s="110"/>
      <c r="AQ21" s="110"/>
      <c r="AR21" s="110"/>
      <c r="AS21" s="110"/>
      <c r="AT21" s="111"/>
      <c r="AU21" s="112">
        <f t="shared" si="8"/>
        <v>0</v>
      </c>
    </row>
    <row r="22" spans="2:47" ht="14.25" thickTop="1" thickBot="1" x14ac:dyDescent="0.25">
      <c r="B22" s="360" t="s">
        <v>63</v>
      </c>
      <c r="C22" s="361"/>
      <c r="D22" s="361"/>
      <c r="E22" s="140">
        <f>E12+E13++E19+E20+E21</f>
        <v>0</v>
      </c>
      <c r="F22" s="140">
        <f t="shared" ref="F22:AT22" si="9">F12+F13++F19+F20+F21</f>
        <v>0</v>
      </c>
      <c r="G22" s="140">
        <f t="shared" si="9"/>
        <v>0</v>
      </c>
      <c r="H22" s="140">
        <f t="shared" si="9"/>
        <v>0</v>
      </c>
      <c r="I22" s="140">
        <f t="shared" si="9"/>
        <v>0</v>
      </c>
      <c r="J22" s="140">
        <f t="shared" si="9"/>
        <v>0</v>
      </c>
      <c r="K22" s="140">
        <f t="shared" si="9"/>
        <v>0</v>
      </c>
      <c r="L22" s="140">
        <f t="shared" si="9"/>
        <v>0</v>
      </c>
      <c r="M22" s="140">
        <f t="shared" si="9"/>
        <v>0</v>
      </c>
      <c r="N22" s="140">
        <f t="shared" si="9"/>
        <v>0</v>
      </c>
      <c r="O22" s="140">
        <f t="shared" si="9"/>
        <v>0</v>
      </c>
      <c r="P22" s="140">
        <f t="shared" si="9"/>
        <v>0</v>
      </c>
      <c r="Q22" s="140">
        <f t="shared" si="9"/>
        <v>0</v>
      </c>
      <c r="R22" s="140">
        <f t="shared" si="9"/>
        <v>0</v>
      </c>
      <c r="S22" s="140">
        <f t="shared" si="9"/>
        <v>0</v>
      </c>
      <c r="T22" s="140">
        <f t="shared" si="9"/>
        <v>0</v>
      </c>
      <c r="U22" s="140">
        <f t="shared" si="9"/>
        <v>0</v>
      </c>
      <c r="V22" s="140">
        <f t="shared" si="9"/>
        <v>0</v>
      </c>
      <c r="W22" s="140">
        <f t="shared" si="9"/>
        <v>0</v>
      </c>
      <c r="X22" s="140">
        <f t="shared" si="9"/>
        <v>0</v>
      </c>
      <c r="Y22" s="140">
        <f t="shared" si="9"/>
        <v>0</v>
      </c>
      <c r="Z22" s="140">
        <f t="shared" si="9"/>
        <v>0</v>
      </c>
      <c r="AA22" s="140">
        <f t="shared" si="9"/>
        <v>0</v>
      </c>
      <c r="AB22" s="140">
        <f t="shared" si="9"/>
        <v>0</v>
      </c>
      <c r="AC22" s="140">
        <f t="shared" si="9"/>
        <v>0</v>
      </c>
      <c r="AD22" s="140">
        <f t="shared" si="9"/>
        <v>0</v>
      </c>
      <c r="AE22" s="140">
        <f t="shared" si="9"/>
        <v>0</v>
      </c>
      <c r="AF22" s="140">
        <f t="shared" si="9"/>
        <v>0</v>
      </c>
      <c r="AG22" s="140">
        <f t="shared" si="9"/>
        <v>0</v>
      </c>
      <c r="AH22" s="140">
        <f t="shared" si="9"/>
        <v>0</v>
      </c>
      <c r="AI22" s="140">
        <f t="shared" si="9"/>
        <v>0</v>
      </c>
      <c r="AJ22" s="140">
        <f t="shared" si="9"/>
        <v>0</v>
      </c>
      <c r="AK22" s="140">
        <f t="shared" si="9"/>
        <v>0</v>
      </c>
      <c r="AL22" s="140">
        <f t="shared" si="9"/>
        <v>0</v>
      </c>
      <c r="AM22" s="140">
        <f t="shared" si="9"/>
        <v>0</v>
      </c>
      <c r="AN22" s="140">
        <f t="shared" si="9"/>
        <v>0</v>
      </c>
      <c r="AO22" s="140">
        <f t="shared" si="9"/>
        <v>0</v>
      </c>
      <c r="AP22" s="140">
        <f t="shared" si="9"/>
        <v>0</v>
      </c>
      <c r="AQ22" s="140">
        <f t="shared" si="9"/>
        <v>0</v>
      </c>
      <c r="AR22" s="140">
        <f t="shared" si="9"/>
        <v>0</v>
      </c>
      <c r="AS22" s="140">
        <f t="shared" si="9"/>
        <v>0</v>
      </c>
      <c r="AT22" s="140">
        <f t="shared" si="9"/>
        <v>0</v>
      </c>
      <c r="AU22" s="111">
        <f t="shared" si="8"/>
        <v>0</v>
      </c>
    </row>
    <row r="23" spans="2:47" ht="14.25" thickTop="1" thickBot="1" x14ac:dyDescent="0.25">
      <c r="B23" s="61"/>
      <c r="C23" s="61"/>
      <c r="D23" s="61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3"/>
      <c r="AO23" s="63"/>
      <c r="AP23" s="63"/>
      <c r="AQ23" s="63"/>
      <c r="AR23" s="63"/>
      <c r="AS23" s="63"/>
      <c r="AT23" s="63"/>
    </row>
    <row r="24" spans="2:47" ht="22.5" customHeight="1" thickTop="1" x14ac:dyDescent="0.2">
      <c r="B24" s="362" t="s">
        <v>60</v>
      </c>
      <c r="C24" s="363"/>
      <c r="D24" s="374">
        <f>'Riepilogo tsh'!B13</f>
        <v>0</v>
      </c>
      <c r="E24" s="374"/>
      <c r="F24" s="374"/>
      <c r="G24" s="374"/>
      <c r="H24" s="374"/>
      <c r="I24" s="331"/>
      <c r="J24" s="331"/>
      <c r="K24" s="331"/>
      <c r="L24" s="331"/>
      <c r="M24" s="331"/>
      <c r="N24" s="331"/>
      <c r="O24" s="331"/>
      <c r="P24" s="331"/>
      <c r="Q24" s="331"/>
      <c r="R24" s="331"/>
      <c r="S24" s="331"/>
      <c r="T24" s="331"/>
      <c r="U24" s="331"/>
      <c r="V24" s="331"/>
      <c r="W24" s="331"/>
      <c r="X24" s="331"/>
      <c r="Y24" s="331"/>
      <c r="Z24" s="331"/>
      <c r="AA24" s="331"/>
      <c r="AB24" s="331"/>
      <c r="AC24" s="331"/>
      <c r="AD24" s="331"/>
      <c r="AE24" s="331"/>
      <c r="AF24" s="331"/>
      <c r="AG24" s="331"/>
      <c r="AH24" s="331"/>
      <c r="AI24" s="331"/>
      <c r="AJ24" s="331"/>
      <c r="AK24" s="331"/>
      <c r="AL24" s="331"/>
      <c r="AM24" s="331"/>
      <c r="AN24" s="331"/>
      <c r="AO24" s="331"/>
      <c r="AP24" s="331"/>
      <c r="AQ24" s="331"/>
      <c r="AR24" s="331"/>
      <c r="AS24" s="331"/>
      <c r="AT24" s="331"/>
      <c r="AU24" s="332"/>
    </row>
    <row r="25" spans="2:47" ht="22.5" customHeight="1" x14ac:dyDescent="0.2">
      <c r="B25" s="364"/>
      <c r="C25" s="365"/>
      <c r="D25" s="370"/>
      <c r="E25" s="370"/>
      <c r="F25" s="370"/>
      <c r="G25" s="370"/>
      <c r="H25" s="370"/>
      <c r="I25" s="371"/>
      <c r="J25" s="371"/>
      <c r="K25" s="371"/>
      <c r="L25" s="371"/>
      <c r="M25" s="371"/>
      <c r="N25" s="371"/>
      <c r="O25" s="371"/>
      <c r="P25" s="371"/>
      <c r="Q25" s="371"/>
      <c r="R25" s="371"/>
      <c r="S25" s="371"/>
      <c r="T25" s="371"/>
      <c r="U25" s="371"/>
      <c r="V25" s="371"/>
      <c r="W25" s="371"/>
      <c r="X25" s="371"/>
      <c r="Y25" s="371"/>
      <c r="Z25" s="371"/>
      <c r="AA25" s="371"/>
      <c r="AB25" s="371"/>
      <c r="AC25" s="371"/>
      <c r="AD25" s="371"/>
      <c r="AE25" s="371"/>
      <c r="AF25" s="371"/>
      <c r="AG25" s="371"/>
      <c r="AH25" s="371"/>
      <c r="AI25" s="371"/>
      <c r="AJ25" s="371"/>
      <c r="AK25" s="371"/>
      <c r="AL25" s="371"/>
      <c r="AM25" s="371"/>
      <c r="AN25" s="371"/>
      <c r="AO25" s="371"/>
      <c r="AP25" s="371"/>
      <c r="AQ25" s="371"/>
      <c r="AR25" s="371"/>
      <c r="AS25" s="371"/>
      <c r="AT25" s="371"/>
      <c r="AU25" s="372"/>
    </row>
    <row r="26" spans="2:47" ht="22.5" customHeight="1" x14ac:dyDescent="0.2">
      <c r="B26" s="364"/>
      <c r="C26" s="365"/>
      <c r="D26" s="370"/>
      <c r="E26" s="370"/>
      <c r="F26" s="370"/>
      <c r="G26" s="370"/>
      <c r="H26" s="370"/>
      <c r="I26" s="371"/>
      <c r="J26" s="371"/>
      <c r="K26" s="371"/>
      <c r="L26" s="371"/>
      <c r="M26" s="371"/>
      <c r="N26" s="371"/>
      <c r="O26" s="371"/>
      <c r="P26" s="371"/>
      <c r="Q26" s="371"/>
      <c r="R26" s="371"/>
      <c r="S26" s="371"/>
      <c r="T26" s="371"/>
      <c r="U26" s="371"/>
      <c r="V26" s="371"/>
      <c r="W26" s="371"/>
      <c r="X26" s="371"/>
      <c r="Y26" s="371"/>
      <c r="Z26" s="371"/>
      <c r="AA26" s="371"/>
      <c r="AB26" s="371"/>
      <c r="AC26" s="371"/>
      <c r="AD26" s="371"/>
      <c r="AE26" s="371"/>
      <c r="AF26" s="371"/>
      <c r="AG26" s="371"/>
      <c r="AH26" s="371"/>
      <c r="AI26" s="371"/>
      <c r="AJ26" s="371"/>
      <c r="AK26" s="371"/>
      <c r="AL26" s="371"/>
      <c r="AM26" s="371"/>
      <c r="AN26" s="371"/>
      <c r="AO26" s="371"/>
      <c r="AP26" s="371"/>
      <c r="AQ26" s="371"/>
      <c r="AR26" s="371"/>
      <c r="AS26" s="371"/>
      <c r="AT26" s="371"/>
      <c r="AU26" s="372"/>
    </row>
    <row r="27" spans="2:47" ht="22.5" customHeight="1" x14ac:dyDescent="0.2">
      <c r="B27" s="364"/>
      <c r="C27" s="365"/>
      <c r="D27" s="370"/>
      <c r="E27" s="370"/>
      <c r="F27" s="370"/>
      <c r="G27" s="370"/>
      <c r="H27" s="370"/>
      <c r="I27" s="371"/>
      <c r="J27" s="371"/>
      <c r="K27" s="371"/>
      <c r="L27" s="371"/>
      <c r="M27" s="371"/>
      <c r="N27" s="371"/>
      <c r="O27" s="371"/>
      <c r="P27" s="371"/>
      <c r="Q27" s="371"/>
      <c r="R27" s="371"/>
      <c r="S27" s="371"/>
      <c r="T27" s="371"/>
      <c r="U27" s="371"/>
      <c r="V27" s="371"/>
      <c r="W27" s="371"/>
      <c r="X27" s="371"/>
      <c r="Y27" s="371"/>
      <c r="Z27" s="371"/>
      <c r="AA27" s="371"/>
      <c r="AB27" s="371"/>
      <c r="AC27" s="371"/>
      <c r="AD27" s="371"/>
      <c r="AE27" s="371"/>
      <c r="AF27" s="371"/>
      <c r="AG27" s="371"/>
      <c r="AH27" s="371"/>
      <c r="AI27" s="371"/>
      <c r="AJ27" s="371"/>
      <c r="AK27" s="371"/>
      <c r="AL27" s="371"/>
      <c r="AM27" s="371"/>
      <c r="AN27" s="371"/>
      <c r="AO27" s="371"/>
      <c r="AP27" s="371"/>
      <c r="AQ27" s="371"/>
      <c r="AR27" s="371"/>
      <c r="AS27" s="371"/>
      <c r="AT27" s="371"/>
      <c r="AU27" s="372"/>
    </row>
    <row r="28" spans="2:47" ht="22.5" customHeight="1" thickBot="1" x14ac:dyDescent="0.25">
      <c r="B28" s="366"/>
      <c r="C28" s="367"/>
      <c r="D28" s="373"/>
      <c r="E28" s="373"/>
      <c r="F28" s="373"/>
      <c r="G28" s="373"/>
      <c r="H28" s="373"/>
      <c r="I28" s="368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8"/>
      <c r="AC28" s="368"/>
      <c r="AD28" s="368"/>
      <c r="AE28" s="368"/>
      <c r="AF28" s="368"/>
      <c r="AG28" s="368"/>
      <c r="AH28" s="368"/>
      <c r="AI28" s="368"/>
      <c r="AJ28" s="368"/>
      <c r="AK28" s="368"/>
      <c r="AL28" s="368"/>
      <c r="AM28" s="368"/>
      <c r="AN28" s="368"/>
      <c r="AO28" s="368"/>
      <c r="AP28" s="368"/>
      <c r="AQ28" s="368"/>
      <c r="AR28" s="368"/>
      <c r="AS28" s="368"/>
      <c r="AT28" s="368"/>
      <c r="AU28" s="369"/>
    </row>
    <row r="29" spans="2:47" ht="12.75" customHeight="1" thickTop="1" x14ac:dyDescent="0.2"/>
    <row r="30" spans="2:47" ht="13.5" customHeight="1" x14ac:dyDescent="0.2">
      <c r="C30" s="357" t="s">
        <v>61</v>
      </c>
      <c r="D30" s="357"/>
      <c r="E30" s="357"/>
      <c r="F30" s="357"/>
      <c r="G30" s="357"/>
      <c r="H30" s="357"/>
      <c r="I30" s="357"/>
      <c r="J30" s="357"/>
      <c r="K30" s="357"/>
      <c r="AC30" s="4"/>
      <c r="AD30" s="357" t="s">
        <v>61</v>
      </c>
      <c r="AE30" s="357"/>
      <c r="AF30" s="357"/>
      <c r="AG30" s="357"/>
      <c r="AH30" s="357"/>
      <c r="AI30" s="357"/>
      <c r="AJ30" s="357"/>
      <c r="AK30" s="357"/>
      <c r="AL30" s="357"/>
      <c r="AM30" s="357"/>
      <c r="AN30" s="357"/>
      <c r="AO30" s="357"/>
      <c r="AP30" s="357"/>
    </row>
    <row r="31" spans="2:47" ht="13.5" customHeight="1" x14ac:dyDescent="0.2">
      <c r="C31" s="352">
        <f>'Riepilogo tsh'!B5</f>
        <v>0</v>
      </c>
      <c r="D31" s="352"/>
      <c r="E31" s="352"/>
      <c r="F31" s="352"/>
      <c r="G31" s="352"/>
      <c r="H31" s="352"/>
      <c r="I31" s="352"/>
      <c r="J31" s="352"/>
      <c r="K31" s="352"/>
      <c r="AD31" s="352">
        <f>G5</f>
        <v>0</v>
      </c>
      <c r="AE31" s="352"/>
      <c r="AF31" s="352"/>
      <c r="AG31" s="352"/>
      <c r="AH31" s="352"/>
      <c r="AI31" s="352"/>
      <c r="AJ31" s="352"/>
      <c r="AK31" s="352"/>
      <c r="AL31" s="352"/>
      <c r="AM31" s="352"/>
      <c r="AN31" s="352"/>
      <c r="AO31" s="352"/>
      <c r="AP31" s="352"/>
    </row>
    <row r="32" spans="2:47" ht="13.5" customHeight="1" x14ac:dyDescent="0.2"/>
    <row r="33" spans="3:33" ht="13.5" customHeight="1" x14ac:dyDescent="0.2">
      <c r="C33" s="60" t="s">
        <v>62</v>
      </c>
      <c r="D33" s="353"/>
      <c r="E33" s="353"/>
      <c r="F33" s="353"/>
      <c r="AC33" s="354" t="s">
        <v>62</v>
      </c>
      <c r="AD33" s="354"/>
      <c r="AE33" s="353"/>
      <c r="AF33" s="353"/>
      <c r="AG33" s="353"/>
    </row>
    <row r="34" spans="3:33" ht="13.5" customHeight="1" x14ac:dyDescent="0.2"/>
    <row r="35" spans="3:33" ht="13.5" customHeight="1" x14ac:dyDescent="0.2"/>
    <row r="36" spans="3:33" ht="13.5" customHeight="1" x14ac:dyDescent="0.2"/>
    <row r="37" spans="3:33" ht="13.5" customHeight="1" x14ac:dyDescent="0.2"/>
    <row r="38" spans="3:33" ht="13.5" customHeight="1" x14ac:dyDescent="0.2"/>
    <row r="39" spans="3:33" ht="13.5" customHeight="1" x14ac:dyDescent="0.2"/>
    <row r="40" spans="3:33" ht="13.5" customHeight="1" x14ac:dyDescent="0.2"/>
    <row r="41" spans="3:33" ht="13.5" customHeight="1" x14ac:dyDescent="0.2"/>
    <row r="42" spans="3:33" ht="13.5" customHeight="1" x14ac:dyDescent="0.2"/>
    <row r="43" spans="3:33" ht="13.5" customHeight="1" x14ac:dyDescent="0.2"/>
    <row r="44" spans="3:33" ht="13.5" customHeight="1" x14ac:dyDescent="0.2"/>
    <row r="45" spans="3:33" ht="13.5" customHeight="1" x14ac:dyDescent="0.2"/>
    <row r="46" spans="3:33" ht="13.5" customHeight="1" x14ac:dyDescent="0.2"/>
    <row r="47" spans="3:33" ht="13.5" customHeight="1" x14ac:dyDescent="0.2"/>
    <row r="48" spans="3:33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71" ht="20.100000000000001" customHeight="1" x14ac:dyDescent="0.2"/>
    <row r="72" ht="20.100000000000001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14" ht="20.100000000000001" customHeight="1" x14ac:dyDescent="0.2"/>
    <row r="115" ht="20.100000000000001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7" ht="20.100000000000001" customHeight="1" x14ac:dyDescent="0.2"/>
    <row r="158" ht="20.100000000000001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200" ht="20.100000000000001" customHeight="1" x14ac:dyDescent="0.2"/>
    <row r="201" ht="20.100000000000001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</sheetData>
  <protectedRanges>
    <protectedRange sqref="G7:J7 G5:J5 G3:J3 G1:J1" name="Intervallo1_1"/>
  </protectedRanges>
  <mergeCells count="48">
    <mergeCell ref="AG1:AM1"/>
    <mergeCell ref="G1:S2"/>
    <mergeCell ref="G3:S4"/>
    <mergeCell ref="V1:Y2"/>
    <mergeCell ref="Z1:AC2"/>
    <mergeCell ref="V3:Y4"/>
    <mergeCell ref="Z3:AC4"/>
    <mergeCell ref="AU10:AU11"/>
    <mergeCell ref="Z7:AC8"/>
    <mergeCell ref="G5:S6"/>
    <mergeCell ref="V5:Y6"/>
    <mergeCell ref="Z5:AC6"/>
    <mergeCell ref="G7:J7"/>
    <mergeCell ref="V7:Y8"/>
    <mergeCell ref="B17:D17"/>
    <mergeCell ref="B10:D11"/>
    <mergeCell ref="B12:D12"/>
    <mergeCell ref="B13:D13"/>
    <mergeCell ref="B7:B8"/>
    <mergeCell ref="C7:F8"/>
    <mergeCell ref="B14:D14"/>
    <mergeCell ref="B16:D16"/>
    <mergeCell ref="B15:D15"/>
    <mergeCell ref="AV2:AW2"/>
    <mergeCell ref="I27:AU27"/>
    <mergeCell ref="D28:H28"/>
    <mergeCell ref="I28:AU28"/>
    <mergeCell ref="I25:AU25"/>
    <mergeCell ref="B20:D20"/>
    <mergeCell ref="D26:H26"/>
    <mergeCell ref="I26:AU26"/>
    <mergeCell ref="D27:H27"/>
    <mergeCell ref="B19:D19"/>
    <mergeCell ref="D25:H25"/>
    <mergeCell ref="B21:D21"/>
    <mergeCell ref="B22:D22"/>
    <mergeCell ref="B24:C28"/>
    <mergeCell ref="I24:AU24"/>
    <mergeCell ref="B1:F2"/>
    <mergeCell ref="B18:D18"/>
    <mergeCell ref="C30:K30"/>
    <mergeCell ref="AD30:AP30"/>
    <mergeCell ref="D24:H24"/>
    <mergeCell ref="D33:F33"/>
    <mergeCell ref="AC33:AD33"/>
    <mergeCell ref="AE33:AG33"/>
    <mergeCell ref="C31:K31"/>
    <mergeCell ref="AD31:AP31"/>
  </mergeCells>
  <phoneticPr fontId="0" type="noConversion"/>
  <conditionalFormatting sqref="E11:H11 S11:AT11">
    <cfRule type="expression" dxfId="159" priority="10" stopIfTrue="1">
      <formula>NOT(MONTH(E11)=$AF$1)</formula>
    </cfRule>
    <cfRule type="expression" dxfId="158" priority="11" stopIfTrue="1">
      <formula>MATCH(E11,Festivita,0)&gt;0</formula>
    </cfRule>
  </conditionalFormatting>
  <conditionalFormatting sqref="E10:I10">
    <cfRule type="expression" dxfId="157" priority="12" stopIfTrue="1">
      <formula>MATCH(E11,Festivita,0)&gt;0</formula>
    </cfRule>
  </conditionalFormatting>
  <conditionalFormatting sqref="AG3:AM8">
    <cfRule type="expression" dxfId="156" priority="13" stopIfTrue="1">
      <formula>NOT(MONTH(AG3)=$AF$1)</formula>
    </cfRule>
    <cfRule type="expression" dxfId="155" priority="14" stopIfTrue="1">
      <formula>MATCH(AG3,Festivita,0)&gt;0</formula>
    </cfRule>
  </conditionalFormatting>
  <conditionalFormatting sqref="AD3:AD8">
    <cfRule type="expression" dxfId="154" priority="15" stopIfTrue="1">
      <formula>NOT(MONTH(AD3)=$W$1)</formula>
    </cfRule>
    <cfRule type="expression" dxfId="153" priority="16" stopIfTrue="1">
      <formula>MATCH(AD3,Festivita,0)&gt;0</formula>
    </cfRule>
  </conditionalFormatting>
  <conditionalFormatting sqref="AN10:AR10">
    <cfRule type="expression" dxfId="152" priority="1" stopIfTrue="1">
      <formula>MATCH(AN11,Festivita,0)&gt;0</formula>
    </cfRule>
  </conditionalFormatting>
  <conditionalFormatting sqref="I11:P11">
    <cfRule type="expression" dxfId="151" priority="8" stopIfTrue="1">
      <formula>NOT(MONTH(I11)=$AF$1)</formula>
    </cfRule>
    <cfRule type="expression" dxfId="150" priority="9" stopIfTrue="1">
      <formula>MATCH(I11,Festivita,0)&gt;0</formula>
    </cfRule>
  </conditionalFormatting>
  <conditionalFormatting sqref="Q11:R11">
    <cfRule type="expression" dxfId="149" priority="6" stopIfTrue="1">
      <formula>NOT(MONTH(Q11)=$AF$1)</formula>
    </cfRule>
    <cfRule type="expression" dxfId="148" priority="7" stopIfTrue="1">
      <formula>MATCH(Q11,Festivita,0)&gt;0</formula>
    </cfRule>
  </conditionalFormatting>
  <conditionalFormatting sqref="L10:P10">
    <cfRule type="expression" dxfId="147" priority="5" stopIfTrue="1">
      <formula>MATCH(L11,Festivita,0)&gt;0</formula>
    </cfRule>
  </conditionalFormatting>
  <conditionalFormatting sqref="S10:W10">
    <cfRule type="expression" dxfId="146" priority="4" stopIfTrue="1">
      <formula>MATCH(S11,Festivita,0)&gt;0</formula>
    </cfRule>
  </conditionalFormatting>
  <conditionalFormatting sqref="Z10:AD10">
    <cfRule type="expression" dxfId="145" priority="3" stopIfTrue="1">
      <formula>MATCH(Z11,Festivita,0)&gt;0</formula>
    </cfRule>
  </conditionalFormatting>
  <conditionalFormatting sqref="AG10:AK10">
    <cfRule type="expression" dxfId="144" priority="2" stopIfTrue="1">
      <formula>MATCH(AG11,Festivita,0)&gt;0</formula>
    </cfRule>
  </conditionalFormatting>
  <hyperlinks>
    <hyperlink ref="AG3:AM3" location="settimana1_1" display="settimana1_1" xr:uid="{00000000-0004-0000-0500-000000000000}"/>
    <hyperlink ref="AG4:AM4" location="settimana1_2" display="settimana1_2" xr:uid="{00000000-0004-0000-0500-000001000000}"/>
    <hyperlink ref="AG5:AM5" location="settimana1_3" display="settimana1_3" xr:uid="{00000000-0004-0000-0500-000002000000}"/>
    <hyperlink ref="AG6:AM6" location="settimana1_4" display="settimana1_4" xr:uid="{00000000-0004-0000-0500-000003000000}"/>
    <hyperlink ref="AG7:AM7" location="settimana1_5" display="settimana1_5" xr:uid="{00000000-0004-0000-0500-000004000000}"/>
    <hyperlink ref="AG8:AM8" location="settimana1_6" display="settimana1_6" xr:uid="{00000000-0004-0000-0500-000005000000}"/>
    <hyperlink ref="AV2:AW2" location="'Riepilogo tsh'!A22" display="Go to summary" xr:uid="{00000000-0004-0000-0500-000006000000}"/>
  </hyperlinks>
  <pageMargins left="0.47244094488188981" right="0.47244094488188981" top="0.39370078740157483" bottom="0.19685039370078741" header="0.31496062992125984" footer="0.31496062992125984"/>
  <pageSetup paperSize="9" scale="72" orientation="landscape" r:id="rId1"/>
  <headerFooter alignWithMargins="0">
    <oddHeader xml:space="preserve">&amp;R
</oddHeader>
  </headerFooter>
  <ignoredErrors>
    <ignoredError sqref="E14:AU15 E19:AU21 AU22 E17:AU17 E16:S16 U16:AU16 AU13" unlockedFormula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AW237"/>
  <sheetViews>
    <sheetView zoomScale="90" workbookViewId="0">
      <pane ySplit="11" topLeftCell="A12" activePane="bottomLeft" state="frozen"/>
      <selection activeCell="AX28" sqref="AX28"/>
      <selection pane="bottomLeft" activeCell="I18" sqref="I18"/>
    </sheetView>
  </sheetViews>
  <sheetFormatPr defaultColWidth="9.140625" defaultRowHeight="12.75" x14ac:dyDescent="0.2"/>
  <cols>
    <col min="1" max="1" width="8" style="1" customWidth="1"/>
    <col min="2" max="2" width="9.7109375" style="1" customWidth="1"/>
    <col min="3" max="3" width="9.5703125" style="1" customWidth="1"/>
    <col min="4" max="4" width="5.42578125" style="1" customWidth="1"/>
    <col min="5" max="47" width="3.5703125" style="1" customWidth="1"/>
    <col min="48" max="16384" width="9.140625" style="1"/>
  </cols>
  <sheetData>
    <row r="1" spans="2:49" ht="12.75" customHeight="1" thickTop="1" thickBot="1" x14ac:dyDescent="0.25">
      <c r="B1" s="333" t="s">
        <v>16</v>
      </c>
      <c r="C1" s="334"/>
      <c r="D1" s="334"/>
      <c r="E1" s="334"/>
      <c r="F1" s="335"/>
      <c r="G1" s="319" t="str">
        <f>'Riepilogo tsh'!B4</f>
        <v>Università degli studi di Napoli Federico II-Dipartimento di Giurisprudenza</v>
      </c>
      <c r="H1" s="319"/>
      <c r="I1" s="319"/>
      <c r="J1" s="319"/>
      <c r="K1" s="319"/>
      <c r="L1" s="319"/>
      <c r="M1" s="319"/>
      <c r="N1" s="319"/>
      <c r="O1" s="319"/>
      <c r="P1" s="319"/>
      <c r="Q1" s="319"/>
      <c r="R1" s="319"/>
      <c r="S1" s="320"/>
      <c r="T1" s="32"/>
      <c r="U1" s="32"/>
      <c r="V1" s="314"/>
      <c r="W1" s="314"/>
      <c r="X1" s="314"/>
      <c r="Y1" s="314"/>
      <c r="Z1" s="251"/>
      <c r="AA1" s="251"/>
      <c r="AB1" s="251"/>
      <c r="AC1" s="251"/>
      <c r="AD1" s="17"/>
      <c r="AF1" s="9">
        <v>4</v>
      </c>
      <c r="AG1" s="348" t="s">
        <v>41</v>
      </c>
      <c r="AH1" s="349"/>
      <c r="AI1" s="349"/>
      <c r="AJ1" s="349"/>
      <c r="AK1" s="349"/>
      <c r="AL1" s="349"/>
      <c r="AM1" s="350"/>
      <c r="AO1" s="14"/>
    </row>
    <row r="2" spans="2:49" ht="13.5" customHeight="1" thickTop="1" thickBot="1" x14ac:dyDescent="0.25">
      <c r="B2" s="336"/>
      <c r="C2" s="337"/>
      <c r="D2" s="337"/>
      <c r="E2" s="337"/>
      <c r="F2" s="338"/>
      <c r="G2" s="322"/>
      <c r="H2" s="322"/>
      <c r="I2" s="322"/>
      <c r="J2" s="322"/>
      <c r="K2" s="322"/>
      <c r="L2" s="322"/>
      <c r="M2" s="322"/>
      <c r="N2" s="322"/>
      <c r="O2" s="322"/>
      <c r="P2" s="322"/>
      <c r="Q2" s="322"/>
      <c r="R2" s="322"/>
      <c r="S2" s="323"/>
      <c r="T2" s="33"/>
      <c r="U2" s="33"/>
      <c r="V2" s="314"/>
      <c r="W2" s="314"/>
      <c r="X2" s="314"/>
      <c r="Y2" s="314"/>
      <c r="Z2" s="251"/>
      <c r="AA2" s="251"/>
      <c r="AB2" s="251"/>
      <c r="AC2" s="251"/>
      <c r="AD2" s="12"/>
      <c r="AF2" s="3">
        <f>DATE(Anno,AF1,1)</f>
        <v>44287</v>
      </c>
      <c r="AG2" s="39" t="s">
        <v>52</v>
      </c>
      <c r="AH2" s="40" t="s">
        <v>53</v>
      </c>
      <c r="AI2" s="40" t="s">
        <v>54</v>
      </c>
      <c r="AJ2" s="40" t="s">
        <v>55</v>
      </c>
      <c r="AK2" s="40" t="s">
        <v>56</v>
      </c>
      <c r="AL2" s="64" t="s">
        <v>57</v>
      </c>
      <c r="AM2" s="41" t="s">
        <v>58</v>
      </c>
      <c r="AV2" s="223" t="s">
        <v>83</v>
      </c>
      <c r="AW2" s="223"/>
    </row>
    <row r="3" spans="2:49" ht="13.5" customHeight="1" thickTop="1" x14ac:dyDescent="0.2">
      <c r="B3" s="24" t="s">
        <v>17</v>
      </c>
      <c r="C3" s="25"/>
      <c r="D3" s="25"/>
      <c r="E3" s="25"/>
      <c r="F3" s="26"/>
      <c r="G3" s="318">
        <f>'Riepilogo tsh'!B5</f>
        <v>0</v>
      </c>
      <c r="H3" s="319"/>
      <c r="I3" s="319"/>
      <c r="J3" s="319"/>
      <c r="K3" s="319"/>
      <c r="L3" s="319"/>
      <c r="M3" s="319"/>
      <c r="N3" s="319"/>
      <c r="O3" s="319"/>
      <c r="P3" s="319"/>
      <c r="Q3" s="319"/>
      <c r="R3" s="319"/>
      <c r="S3" s="320"/>
      <c r="T3" s="34"/>
      <c r="U3" s="34"/>
      <c r="V3" s="314"/>
      <c r="W3" s="314"/>
      <c r="X3" s="314"/>
      <c r="Y3" s="314"/>
      <c r="Z3" s="251"/>
      <c r="AA3" s="251"/>
      <c r="AB3" s="251"/>
      <c r="AC3" s="251"/>
      <c r="AD3" s="13"/>
      <c r="AG3" s="42">
        <f>(AF2-WEEKDAY(AF2,3))</f>
        <v>44284</v>
      </c>
      <c r="AH3" s="43">
        <f t="shared" ref="AH3:AM8" si="0">AG3+1</f>
        <v>44285</v>
      </c>
      <c r="AI3" s="43">
        <f t="shared" si="0"/>
        <v>44286</v>
      </c>
      <c r="AJ3" s="43">
        <f t="shared" si="0"/>
        <v>44287</v>
      </c>
      <c r="AK3" s="43">
        <f t="shared" si="0"/>
        <v>44288</v>
      </c>
      <c r="AL3" s="44">
        <f t="shared" si="0"/>
        <v>44289</v>
      </c>
      <c r="AM3" s="45">
        <f t="shared" si="0"/>
        <v>44290</v>
      </c>
    </row>
    <row r="4" spans="2:49" ht="13.5" customHeight="1" thickBot="1" x14ac:dyDescent="0.25">
      <c r="B4" s="27"/>
      <c r="C4" s="28"/>
      <c r="D4" s="28"/>
      <c r="E4" s="28"/>
      <c r="F4" s="29"/>
      <c r="G4" s="321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3"/>
      <c r="T4" s="35"/>
      <c r="U4" s="35"/>
      <c r="V4" s="314"/>
      <c r="W4" s="314"/>
      <c r="X4" s="314"/>
      <c r="Y4" s="314"/>
      <c r="Z4" s="251"/>
      <c r="AA4" s="251"/>
      <c r="AB4" s="251"/>
      <c r="AC4" s="251"/>
      <c r="AD4" s="13"/>
      <c r="AG4" s="46">
        <f>AM3+1</f>
        <v>44291</v>
      </c>
      <c r="AH4" s="10">
        <f t="shared" si="0"/>
        <v>44292</v>
      </c>
      <c r="AI4" s="10">
        <f t="shared" si="0"/>
        <v>44293</v>
      </c>
      <c r="AJ4" s="10">
        <f t="shared" si="0"/>
        <v>44294</v>
      </c>
      <c r="AK4" s="10">
        <f t="shared" si="0"/>
        <v>44295</v>
      </c>
      <c r="AL4" s="23">
        <f t="shared" si="0"/>
        <v>44296</v>
      </c>
      <c r="AM4" s="47">
        <f t="shared" si="0"/>
        <v>44297</v>
      </c>
    </row>
    <row r="5" spans="2:49" ht="13.5" customHeight="1" thickTop="1" x14ac:dyDescent="0.2">
      <c r="B5" s="24" t="s">
        <v>51</v>
      </c>
      <c r="C5" s="25"/>
      <c r="D5" s="25"/>
      <c r="E5" s="25"/>
      <c r="F5" s="26"/>
      <c r="G5" s="318">
        <f>'Riepilogo tsh'!B6</f>
        <v>0</v>
      </c>
      <c r="H5" s="319"/>
      <c r="I5" s="319"/>
      <c r="J5" s="319"/>
      <c r="K5" s="319"/>
      <c r="L5" s="319"/>
      <c r="M5" s="319"/>
      <c r="N5" s="319"/>
      <c r="O5" s="319"/>
      <c r="P5" s="319"/>
      <c r="Q5" s="319"/>
      <c r="R5" s="319"/>
      <c r="S5" s="320"/>
      <c r="T5" s="36"/>
      <c r="U5" s="36"/>
      <c r="V5" s="314"/>
      <c r="W5" s="314"/>
      <c r="X5" s="314"/>
      <c r="Y5" s="314"/>
      <c r="Z5" s="251"/>
      <c r="AA5" s="251"/>
      <c r="AB5" s="251"/>
      <c r="AC5" s="251"/>
      <c r="AD5" s="13"/>
      <c r="AG5" s="46">
        <f>AM4+1</f>
        <v>44298</v>
      </c>
      <c r="AH5" s="10">
        <f t="shared" si="0"/>
        <v>44299</v>
      </c>
      <c r="AI5" s="10">
        <f t="shared" si="0"/>
        <v>44300</v>
      </c>
      <c r="AJ5" s="10">
        <f t="shared" si="0"/>
        <v>44301</v>
      </c>
      <c r="AK5" s="10">
        <f t="shared" si="0"/>
        <v>44302</v>
      </c>
      <c r="AL5" s="23">
        <f t="shared" si="0"/>
        <v>44303</v>
      </c>
      <c r="AM5" s="47">
        <f t="shared" si="0"/>
        <v>44304</v>
      </c>
    </row>
    <row r="6" spans="2:49" ht="13.5" customHeight="1" thickBot="1" x14ac:dyDescent="0.25">
      <c r="B6" s="27"/>
      <c r="C6" s="28"/>
      <c r="D6" s="28"/>
      <c r="E6" s="28"/>
      <c r="F6" s="29"/>
      <c r="G6" s="321"/>
      <c r="H6" s="322"/>
      <c r="I6" s="322"/>
      <c r="J6" s="322"/>
      <c r="K6" s="322"/>
      <c r="L6" s="322"/>
      <c r="M6" s="322"/>
      <c r="N6" s="322"/>
      <c r="O6" s="322"/>
      <c r="P6" s="322"/>
      <c r="Q6" s="322"/>
      <c r="R6" s="322"/>
      <c r="S6" s="323"/>
      <c r="T6" s="35"/>
      <c r="U6" s="37"/>
      <c r="V6" s="314"/>
      <c r="W6" s="314"/>
      <c r="X6" s="314"/>
      <c r="Y6" s="314"/>
      <c r="Z6" s="251"/>
      <c r="AA6" s="251"/>
      <c r="AB6" s="251"/>
      <c r="AC6" s="251"/>
      <c r="AD6" s="13"/>
      <c r="AG6" s="46">
        <f>AM5+1</f>
        <v>44305</v>
      </c>
      <c r="AH6" s="10">
        <f t="shared" si="0"/>
        <v>44306</v>
      </c>
      <c r="AI6" s="10">
        <f t="shared" si="0"/>
        <v>44307</v>
      </c>
      <c r="AJ6" s="10">
        <f t="shared" si="0"/>
        <v>44308</v>
      </c>
      <c r="AK6" s="10">
        <f t="shared" si="0"/>
        <v>44309</v>
      </c>
      <c r="AL6" s="23">
        <f t="shared" si="0"/>
        <v>44310</v>
      </c>
      <c r="AM6" s="47">
        <f t="shared" si="0"/>
        <v>44311</v>
      </c>
    </row>
    <row r="7" spans="2:49" ht="13.5" customHeight="1" thickTop="1" x14ac:dyDescent="0.2">
      <c r="B7" s="327" t="s">
        <v>31</v>
      </c>
      <c r="C7" s="292">
        <f>'Impostazioni calendario'!F6</f>
        <v>2021</v>
      </c>
      <c r="D7" s="293"/>
      <c r="E7" s="293"/>
      <c r="F7" s="294"/>
      <c r="G7" s="326"/>
      <c r="H7" s="326"/>
      <c r="I7" s="326"/>
      <c r="J7" s="326"/>
      <c r="K7" s="30"/>
      <c r="L7" s="30"/>
      <c r="M7" s="30"/>
      <c r="N7" s="30"/>
      <c r="O7" s="30"/>
      <c r="P7" s="30"/>
      <c r="Q7" s="30"/>
      <c r="R7" s="31"/>
      <c r="S7" s="31"/>
      <c r="V7" s="317"/>
      <c r="W7" s="317"/>
      <c r="X7" s="317"/>
      <c r="Y7" s="317"/>
      <c r="Z7" s="251"/>
      <c r="AA7" s="251"/>
      <c r="AB7" s="251"/>
      <c r="AC7" s="251"/>
      <c r="AD7" s="13"/>
      <c r="AG7" s="46">
        <f>AM6+1</f>
        <v>44312</v>
      </c>
      <c r="AH7" s="10">
        <f t="shared" si="0"/>
        <v>44313</v>
      </c>
      <c r="AI7" s="10">
        <f t="shared" si="0"/>
        <v>44314</v>
      </c>
      <c r="AJ7" s="10">
        <f t="shared" si="0"/>
        <v>44315</v>
      </c>
      <c r="AK7" s="10">
        <f t="shared" si="0"/>
        <v>44316</v>
      </c>
      <c r="AL7" s="23">
        <f t="shared" si="0"/>
        <v>44317</v>
      </c>
      <c r="AM7" s="47">
        <f t="shared" si="0"/>
        <v>44318</v>
      </c>
      <c r="AP7" s="11"/>
    </row>
    <row r="8" spans="2:49" ht="13.5" customHeight="1" thickBot="1" x14ac:dyDescent="0.25">
      <c r="B8" s="328"/>
      <c r="C8" s="343"/>
      <c r="D8" s="344"/>
      <c r="E8" s="344"/>
      <c r="F8" s="345"/>
      <c r="T8" s="38"/>
      <c r="U8" s="30"/>
      <c r="V8" s="317"/>
      <c r="W8" s="317"/>
      <c r="X8" s="317"/>
      <c r="Y8" s="317"/>
      <c r="Z8" s="251"/>
      <c r="AA8" s="251"/>
      <c r="AB8" s="251"/>
      <c r="AC8" s="251"/>
      <c r="AD8" s="13"/>
      <c r="AG8" s="48">
        <f>AM7+1</f>
        <v>44319</v>
      </c>
      <c r="AH8" s="49">
        <f t="shared" si="0"/>
        <v>44320</v>
      </c>
      <c r="AI8" s="49">
        <f t="shared" si="0"/>
        <v>44321</v>
      </c>
      <c r="AJ8" s="49">
        <f t="shared" si="0"/>
        <v>44322</v>
      </c>
      <c r="AK8" s="49">
        <f t="shared" si="0"/>
        <v>44323</v>
      </c>
      <c r="AL8" s="50">
        <f t="shared" si="0"/>
        <v>44324</v>
      </c>
      <c r="AM8" s="51">
        <f t="shared" si="0"/>
        <v>44325</v>
      </c>
    </row>
    <row r="9" spans="2:49" ht="14.25" thickTop="1" thickBot="1" x14ac:dyDescent="0.25"/>
    <row r="10" spans="2:49" ht="20.100000000000001" customHeight="1" thickTop="1" thickBot="1" x14ac:dyDescent="0.25">
      <c r="B10" s="380" t="str">
        <f>AG1</f>
        <v>April</v>
      </c>
      <c r="C10" s="340"/>
      <c r="D10" s="340"/>
      <c r="E10" s="52" t="s">
        <v>52</v>
      </c>
      <c r="F10" s="53" t="s">
        <v>53</v>
      </c>
      <c r="G10" s="53" t="s">
        <v>54</v>
      </c>
      <c r="H10" s="53" t="s">
        <v>55</v>
      </c>
      <c r="I10" s="53" t="s">
        <v>56</v>
      </c>
      <c r="J10" s="54" t="s">
        <v>57</v>
      </c>
      <c r="K10" s="54" t="s">
        <v>58</v>
      </c>
      <c r="L10" s="53" t="s">
        <v>52</v>
      </c>
      <c r="M10" s="53" t="s">
        <v>53</v>
      </c>
      <c r="N10" s="53" t="s">
        <v>54</v>
      </c>
      <c r="O10" s="53" t="s">
        <v>55</v>
      </c>
      <c r="P10" s="53" t="s">
        <v>56</v>
      </c>
      <c r="Q10" s="54" t="s">
        <v>57</v>
      </c>
      <c r="R10" s="54" t="s">
        <v>58</v>
      </c>
      <c r="S10" s="53" t="s">
        <v>52</v>
      </c>
      <c r="T10" s="53" t="s">
        <v>53</v>
      </c>
      <c r="U10" s="53" t="s">
        <v>54</v>
      </c>
      <c r="V10" s="53" t="s">
        <v>55</v>
      </c>
      <c r="W10" s="53" t="s">
        <v>56</v>
      </c>
      <c r="X10" s="54" t="s">
        <v>57</v>
      </c>
      <c r="Y10" s="54" t="s">
        <v>58</v>
      </c>
      <c r="Z10" s="53" t="s">
        <v>52</v>
      </c>
      <c r="AA10" s="53" t="s">
        <v>53</v>
      </c>
      <c r="AB10" s="53" t="s">
        <v>54</v>
      </c>
      <c r="AC10" s="53" t="s">
        <v>55</v>
      </c>
      <c r="AD10" s="53" t="s">
        <v>56</v>
      </c>
      <c r="AE10" s="54" t="s">
        <v>57</v>
      </c>
      <c r="AF10" s="54" t="s">
        <v>58</v>
      </c>
      <c r="AG10" s="53" t="s">
        <v>52</v>
      </c>
      <c r="AH10" s="53" t="s">
        <v>53</v>
      </c>
      <c r="AI10" s="53" t="s">
        <v>54</v>
      </c>
      <c r="AJ10" s="53" t="s">
        <v>55</v>
      </c>
      <c r="AK10" s="53" t="s">
        <v>56</v>
      </c>
      <c r="AL10" s="54" t="s">
        <v>57</v>
      </c>
      <c r="AM10" s="54" t="s">
        <v>58</v>
      </c>
      <c r="AN10" s="53" t="s">
        <v>52</v>
      </c>
      <c r="AO10" s="53" t="s">
        <v>53</v>
      </c>
      <c r="AP10" s="53" t="s">
        <v>54</v>
      </c>
      <c r="AQ10" s="53" t="s">
        <v>55</v>
      </c>
      <c r="AR10" s="53" t="s">
        <v>56</v>
      </c>
      <c r="AS10" s="54" t="s">
        <v>57</v>
      </c>
      <c r="AT10" s="55" t="s">
        <v>58</v>
      </c>
      <c r="AU10" s="329" t="s">
        <v>64</v>
      </c>
    </row>
    <row r="11" spans="2:49" ht="20.100000000000001" customHeight="1" thickTop="1" thickBot="1" x14ac:dyDescent="0.25">
      <c r="B11" s="339"/>
      <c r="C11" s="340"/>
      <c r="D11" s="340"/>
      <c r="E11" s="56">
        <f t="shared" ref="E11:K11" si="1">AG3</f>
        <v>44284</v>
      </c>
      <c r="F11" s="57">
        <f t="shared" si="1"/>
        <v>44285</v>
      </c>
      <c r="G11" s="57">
        <f t="shared" si="1"/>
        <v>44286</v>
      </c>
      <c r="H11" s="57">
        <f t="shared" si="1"/>
        <v>44287</v>
      </c>
      <c r="I11" s="57">
        <f t="shared" si="1"/>
        <v>44288</v>
      </c>
      <c r="J11" s="58">
        <f t="shared" si="1"/>
        <v>44289</v>
      </c>
      <c r="K11" s="58">
        <f t="shared" si="1"/>
        <v>44290</v>
      </c>
      <c r="L11" s="57">
        <f t="shared" ref="L11:R11" si="2">AG4</f>
        <v>44291</v>
      </c>
      <c r="M11" s="57">
        <f t="shared" si="2"/>
        <v>44292</v>
      </c>
      <c r="N11" s="57">
        <f t="shared" si="2"/>
        <v>44293</v>
      </c>
      <c r="O11" s="57">
        <f t="shared" si="2"/>
        <v>44294</v>
      </c>
      <c r="P11" s="57">
        <f t="shared" si="2"/>
        <v>44295</v>
      </c>
      <c r="Q11" s="58">
        <f t="shared" si="2"/>
        <v>44296</v>
      </c>
      <c r="R11" s="58">
        <f t="shared" si="2"/>
        <v>44297</v>
      </c>
      <c r="S11" s="57">
        <f t="shared" ref="S11:Y11" si="3">AG5</f>
        <v>44298</v>
      </c>
      <c r="T11" s="57">
        <f t="shared" si="3"/>
        <v>44299</v>
      </c>
      <c r="U11" s="57">
        <f t="shared" si="3"/>
        <v>44300</v>
      </c>
      <c r="V11" s="57">
        <f t="shared" si="3"/>
        <v>44301</v>
      </c>
      <c r="W11" s="57">
        <f t="shared" si="3"/>
        <v>44302</v>
      </c>
      <c r="X11" s="58">
        <f t="shared" si="3"/>
        <v>44303</v>
      </c>
      <c r="Y11" s="58">
        <f t="shared" si="3"/>
        <v>44304</v>
      </c>
      <c r="Z11" s="57">
        <f t="shared" ref="Z11:AF11" si="4">AG6</f>
        <v>44305</v>
      </c>
      <c r="AA11" s="57">
        <f t="shared" si="4"/>
        <v>44306</v>
      </c>
      <c r="AB11" s="57">
        <f t="shared" si="4"/>
        <v>44307</v>
      </c>
      <c r="AC11" s="57">
        <f t="shared" si="4"/>
        <v>44308</v>
      </c>
      <c r="AD11" s="57">
        <f t="shared" si="4"/>
        <v>44309</v>
      </c>
      <c r="AE11" s="58">
        <f t="shared" si="4"/>
        <v>44310</v>
      </c>
      <c r="AF11" s="58">
        <f t="shared" si="4"/>
        <v>44311</v>
      </c>
      <c r="AG11" s="57">
        <f t="shared" ref="AG11:AL11" si="5">AG7</f>
        <v>44312</v>
      </c>
      <c r="AH11" s="57">
        <f t="shared" si="5"/>
        <v>44313</v>
      </c>
      <c r="AI11" s="57">
        <f t="shared" si="5"/>
        <v>44314</v>
      </c>
      <c r="AJ11" s="57">
        <f t="shared" si="5"/>
        <v>44315</v>
      </c>
      <c r="AK11" s="57">
        <f t="shared" si="5"/>
        <v>44316</v>
      </c>
      <c r="AL11" s="57">
        <f t="shared" si="5"/>
        <v>44317</v>
      </c>
      <c r="AM11" s="57">
        <f t="shared" ref="AM11:AR11" si="6">AG8</f>
        <v>44319</v>
      </c>
      <c r="AN11" s="57">
        <f t="shared" si="6"/>
        <v>44320</v>
      </c>
      <c r="AO11" s="57">
        <f t="shared" si="6"/>
        <v>44321</v>
      </c>
      <c r="AP11" s="57">
        <f t="shared" si="6"/>
        <v>44322</v>
      </c>
      <c r="AQ11" s="57">
        <f t="shared" si="6"/>
        <v>44323</v>
      </c>
      <c r="AR11" s="57">
        <f t="shared" si="6"/>
        <v>44324</v>
      </c>
      <c r="AS11" s="57"/>
      <c r="AT11" s="59">
        <f>AM8</f>
        <v>44325</v>
      </c>
      <c r="AU11" s="330"/>
    </row>
    <row r="12" spans="2:49" ht="20.100000000000001" customHeight="1" thickTop="1" x14ac:dyDescent="0.2">
      <c r="B12" s="324" t="str">
        <f>'Riepilogo tsh'!B12</f>
        <v>Institutional research</v>
      </c>
      <c r="C12" s="325"/>
      <c r="D12" s="325"/>
      <c r="E12" s="96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7"/>
      <c r="AL12" s="97"/>
      <c r="AM12" s="97"/>
      <c r="AN12" s="98"/>
      <c r="AO12" s="98"/>
      <c r="AP12" s="98"/>
      <c r="AQ12" s="98"/>
      <c r="AR12" s="98"/>
      <c r="AS12" s="98"/>
      <c r="AT12" s="99"/>
      <c r="AU12" s="100">
        <f>SUM(E12:AT12)</f>
        <v>0</v>
      </c>
    </row>
    <row r="13" spans="2:49" ht="13.5" customHeight="1" x14ac:dyDescent="0.2">
      <c r="B13" s="341">
        <f>'Riepilogo tsh'!B13</f>
        <v>0</v>
      </c>
      <c r="C13" s="342"/>
      <c r="D13" s="342"/>
      <c r="E13" s="139">
        <f>SUM(E14:E18)</f>
        <v>0</v>
      </c>
      <c r="F13" s="139">
        <f t="shared" ref="F13:AT13" si="7">SUM(F14:F18)</f>
        <v>0</v>
      </c>
      <c r="G13" s="139">
        <f t="shared" si="7"/>
        <v>0</v>
      </c>
      <c r="H13" s="139">
        <f t="shared" si="7"/>
        <v>0</v>
      </c>
      <c r="I13" s="139">
        <f t="shared" si="7"/>
        <v>0</v>
      </c>
      <c r="J13" s="139">
        <f t="shared" si="7"/>
        <v>0</v>
      </c>
      <c r="K13" s="139">
        <f t="shared" si="7"/>
        <v>0</v>
      </c>
      <c r="L13" s="139">
        <f t="shared" si="7"/>
        <v>0</v>
      </c>
      <c r="M13" s="139">
        <f t="shared" si="7"/>
        <v>0</v>
      </c>
      <c r="N13" s="139">
        <f t="shared" si="7"/>
        <v>0</v>
      </c>
      <c r="O13" s="139">
        <f t="shared" si="7"/>
        <v>0</v>
      </c>
      <c r="P13" s="139">
        <f t="shared" si="7"/>
        <v>0</v>
      </c>
      <c r="Q13" s="139">
        <f t="shared" si="7"/>
        <v>0</v>
      </c>
      <c r="R13" s="139">
        <f t="shared" si="7"/>
        <v>0</v>
      </c>
      <c r="S13" s="139">
        <f t="shared" si="7"/>
        <v>0</v>
      </c>
      <c r="T13" s="139">
        <f t="shared" si="7"/>
        <v>0</v>
      </c>
      <c r="U13" s="139">
        <f t="shared" si="7"/>
        <v>0</v>
      </c>
      <c r="V13" s="139">
        <f t="shared" si="7"/>
        <v>0</v>
      </c>
      <c r="W13" s="139">
        <f t="shared" si="7"/>
        <v>0</v>
      </c>
      <c r="X13" s="139">
        <f t="shared" si="7"/>
        <v>0</v>
      </c>
      <c r="Y13" s="139">
        <f t="shared" si="7"/>
        <v>0</v>
      </c>
      <c r="Z13" s="139">
        <f t="shared" si="7"/>
        <v>0</v>
      </c>
      <c r="AA13" s="139">
        <f t="shared" si="7"/>
        <v>0</v>
      </c>
      <c r="AB13" s="139">
        <f t="shared" si="7"/>
        <v>0</v>
      </c>
      <c r="AC13" s="139">
        <f t="shared" si="7"/>
        <v>0</v>
      </c>
      <c r="AD13" s="139">
        <f t="shared" si="7"/>
        <v>0</v>
      </c>
      <c r="AE13" s="139">
        <f t="shared" si="7"/>
        <v>0</v>
      </c>
      <c r="AF13" s="139">
        <f t="shared" si="7"/>
        <v>0</v>
      </c>
      <c r="AG13" s="139">
        <f t="shared" si="7"/>
        <v>0</v>
      </c>
      <c r="AH13" s="139">
        <f t="shared" si="7"/>
        <v>0</v>
      </c>
      <c r="AI13" s="139">
        <f t="shared" si="7"/>
        <v>0</v>
      </c>
      <c r="AJ13" s="139">
        <f t="shared" si="7"/>
        <v>0</v>
      </c>
      <c r="AK13" s="139">
        <f t="shared" si="7"/>
        <v>0</v>
      </c>
      <c r="AL13" s="139">
        <f t="shared" si="7"/>
        <v>0</v>
      </c>
      <c r="AM13" s="139">
        <f t="shared" si="7"/>
        <v>0</v>
      </c>
      <c r="AN13" s="139">
        <f t="shared" si="7"/>
        <v>0</v>
      </c>
      <c r="AO13" s="139">
        <f t="shared" si="7"/>
        <v>0</v>
      </c>
      <c r="AP13" s="139">
        <f t="shared" si="7"/>
        <v>0</v>
      </c>
      <c r="AQ13" s="139">
        <f t="shared" si="7"/>
        <v>0</v>
      </c>
      <c r="AR13" s="139">
        <f t="shared" si="7"/>
        <v>0</v>
      </c>
      <c r="AS13" s="139">
        <f t="shared" si="7"/>
        <v>0</v>
      </c>
      <c r="AT13" s="139">
        <f t="shared" si="7"/>
        <v>0</v>
      </c>
      <c r="AU13" s="101">
        <f t="shared" ref="AU13:AU22" si="8">SUM(E13:AT13)</f>
        <v>0</v>
      </c>
    </row>
    <row r="14" spans="2:49" ht="13.5" customHeight="1" x14ac:dyDescent="0.2">
      <c r="B14" s="315" t="str">
        <f>'Riepilogo tsh'!L13</f>
        <v>WP1</v>
      </c>
      <c r="C14" s="316"/>
      <c r="D14" s="316"/>
      <c r="E14" s="170"/>
      <c r="F14" s="170"/>
      <c r="G14" s="170"/>
      <c r="H14" s="170"/>
      <c r="I14" s="170"/>
      <c r="J14" s="170"/>
      <c r="K14" s="170"/>
      <c r="L14" s="170"/>
      <c r="M14" s="170"/>
      <c r="N14" s="170"/>
      <c r="O14" s="170"/>
      <c r="P14" s="170"/>
      <c r="Q14" s="170"/>
      <c r="R14" s="170"/>
      <c r="S14" s="170"/>
      <c r="T14" s="170"/>
      <c r="U14" s="170"/>
      <c r="V14" s="170"/>
      <c r="W14" s="170"/>
      <c r="X14" s="170"/>
      <c r="Y14" s="170"/>
      <c r="Z14" s="170"/>
      <c r="AA14" s="170"/>
      <c r="AB14" s="170"/>
      <c r="AC14" s="170"/>
      <c r="AD14" s="170"/>
      <c r="AE14" s="170"/>
      <c r="AF14" s="170"/>
      <c r="AG14" s="170"/>
      <c r="AH14" s="170"/>
      <c r="AI14" s="170"/>
      <c r="AJ14" s="170"/>
      <c r="AK14" s="170"/>
      <c r="AL14" s="170"/>
      <c r="AM14" s="170"/>
      <c r="AN14" s="171"/>
      <c r="AO14" s="171"/>
      <c r="AP14" s="171"/>
      <c r="AQ14" s="171"/>
      <c r="AR14" s="171"/>
      <c r="AS14" s="171"/>
      <c r="AT14" s="171"/>
      <c r="AU14" s="172">
        <f t="shared" si="8"/>
        <v>0</v>
      </c>
    </row>
    <row r="15" spans="2:49" ht="13.5" customHeight="1" x14ac:dyDescent="0.2">
      <c r="B15" s="315" t="str">
        <f>'Riepilogo tsh'!M13</f>
        <v>WP2</v>
      </c>
      <c r="C15" s="316"/>
      <c r="D15" s="316"/>
      <c r="E15" s="170"/>
      <c r="F15" s="173"/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Q15" s="170"/>
      <c r="R15" s="170"/>
      <c r="S15" s="170"/>
      <c r="T15" s="170"/>
      <c r="U15" s="170"/>
      <c r="V15" s="170"/>
      <c r="W15" s="170"/>
      <c r="X15" s="170"/>
      <c r="Y15" s="170"/>
      <c r="Z15" s="170"/>
      <c r="AA15" s="170"/>
      <c r="AB15" s="170"/>
      <c r="AC15" s="170"/>
      <c r="AD15" s="170"/>
      <c r="AE15" s="170"/>
      <c r="AF15" s="170"/>
      <c r="AG15" s="170"/>
      <c r="AH15" s="170"/>
      <c r="AI15" s="170"/>
      <c r="AJ15" s="170"/>
      <c r="AK15" s="170"/>
      <c r="AL15" s="170"/>
      <c r="AM15" s="170"/>
      <c r="AN15" s="171"/>
      <c r="AO15" s="171"/>
      <c r="AP15" s="171"/>
      <c r="AQ15" s="171"/>
      <c r="AR15" s="171"/>
      <c r="AS15" s="171"/>
      <c r="AT15" s="171"/>
      <c r="AU15" s="169">
        <f t="shared" si="8"/>
        <v>0</v>
      </c>
    </row>
    <row r="16" spans="2:49" ht="13.5" customHeight="1" x14ac:dyDescent="0.2">
      <c r="B16" s="315" t="str">
        <f>'Riepilogo tsh'!N13</f>
        <v>WP3</v>
      </c>
      <c r="C16" s="316"/>
      <c r="D16" s="316"/>
      <c r="E16" s="170"/>
      <c r="F16" s="170"/>
      <c r="G16" s="170"/>
      <c r="H16" s="170"/>
      <c r="I16" s="170"/>
      <c r="J16" s="170"/>
      <c r="K16" s="170"/>
      <c r="L16" s="170"/>
      <c r="M16" s="170"/>
      <c r="N16" s="170"/>
      <c r="O16" s="170"/>
      <c r="P16" s="170"/>
      <c r="Q16" s="170"/>
      <c r="R16" s="170"/>
      <c r="S16" s="170"/>
      <c r="T16" s="170"/>
      <c r="U16" s="170"/>
      <c r="V16" s="170"/>
      <c r="W16" s="170"/>
      <c r="X16" s="170"/>
      <c r="Y16" s="170"/>
      <c r="Z16" s="170"/>
      <c r="AA16" s="170"/>
      <c r="AB16" s="170"/>
      <c r="AC16" s="170"/>
      <c r="AD16" s="170"/>
      <c r="AE16" s="170"/>
      <c r="AF16" s="170"/>
      <c r="AG16" s="170"/>
      <c r="AH16" s="170"/>
      <c r="AI16" s="170"/>
      <c r="AJ16" s="170"/>
      <c r="AK16" s="170"/>
      <c r="AL16" s="170"/>
      <c r="AM16" s="170"/>
      <c r="AN16" s="171"/>
      <c r="AO16" s="171"/>
      <c r="AP16" s="171"/>
      <c r="AQ16" s="171"/>
      <c r="AR16" s="171"/>
      <c r="AS16" s="171"/>
      <c r="AT16" s="171"/>
      <c r="AU16" s="172">
        <f t="shared" si="8"/>
        <v>0</v>
      </c>
    </row>
    <row r="17" spans="2:47" ht="13.15" customHeight="1" x14ac:dyDescent="0.2">
      <c r="B17" s="316" t="str">
        <f>'Riepilogo tsh'!O13</f>
        <v>WP 4</v>
      </c>
      <c r="C17" s="316"/>
      <c r="D17" s="316"/>
      <c r="E17" s="170"/>
      <c r="F17" s="170"/>
      <c r="G17" s="170"/>
      <c r="H17" s="170"/>
      <c r="I17" s="170"/>
      <c r="J17" s="170"/>
      <c r="K17" s="170"/>
      <c r="L17" s="170"/>
      <c r="M17" s="170"/>
      <c r="N17" s="170"/>
      <c r="O17" s="170"/>
      <c r="P17" s="170"/>
      <c r="Q17" s="170"/>
      <c r="R17" s="170"/>
      <c r="S17" s="170"/>
      <c r="T17" s="170"/>
      <c r="U17" s="170"/>
      <c r="V17" s="170"/>
      <c r="W17" s="170"/>
      <c r="X17" s="170"/>
      <c r="Y17" s="170"/>
      <c r="Z17" s="170"/>
      <c r="AA17" s="170"/>
      <c r="AB17" s="170"/>
      <c r="AC17" s="170"/>
      <c r="AD17" s="170"/>
      <c r="AE17" s="170"/>
      <c r="AF17" s="170"/>
      <c r="AG17" s="170"/>
      <c r="AH17" s="170"/>
      <c r="AI17" s="170"/>
      <c r="AJ17" s="170"/>
      <c r="AK17" s="170"/>
      <c r="AL17" s="170"/>
      <c r="AM17" s="170"/>
      <c r="AN17" s="171"/>
      <c r="AO17" s="171"/>
      <c r="AP17" s="171"/>
      <c r="AQ17" s="171"/>
      <c r="AR17" s="171"/>
      <c r="AS17" s="171"/>
      <c r="AT17" s="171"/>
      <c r="AU17" s="169">
        <f t="shared" si="8"/>
        <v>0</v>
      </c>
    </row>
    <row r="18" spans="2:47" ht="13.15" customHeight="1" x14ac:dyDescent="0.2">
      <c r="B18" s="375" t="s">
        <v>116</v>
      </c>
      <c r="C18" s="376"/>
      <c r="D18" s="377"/>
      <c r="E18" s="170"/>
      <c r="F18" s="170"/>
      <c r="G18" s="170"/>
      <c r="H18" s="170"/>
      <c r="I18" s="170"/>
      <c r="J18" s="170"/>
      <c r="K18" s="170"/>
      <c r="L18" s="170"/>
      <c r="M18" s="170"/>
      <c r="N18" s="170"/>
      <c r="O18" s="170"/>
      <c r="P18" s="170"/>
      <c r="Q18" s="170"/>
      <c r="R18" s="170"/>
      <c r="S18" s="170"/>
      <c r="T18" s="170"/>
      <c r="U18" s="170"/>
      <c r="V18" s="170"/>
      <c r="W18" s="170"/>
      <c r="X18" s="170"/>
      <c r="Y18" s="170"/>
      <c r="Z18" s="170"/>
      <c r="AA18" s="170"/>
      <c r="AB18" s="170"/>
      <c r="AC18" s="170"/>
      <c r="AD18" s="170"/>
      <c r="AE18" s="170"/>
      <c r="AF18" s="170"/>
      <c r="AG18" s="170"/>
      <c r="AH18" s="170"/>
      <c r="AI18" s="170"/>
      <c r="AJ18" s="170"/>
      <c r="AK18" s="170"/>
      <c r="AL18" s="170"/>
      <c r="AM18" s="170"/>
      <c r="AN18" s="171"/>
      <c r="AO18" s="171"/>
      <c r="AP18" s="171"/>
      <c r="AQ18" s="171"/>
      <c r="AR18" s="171"/>
      <c r="AS18" s="171"/>
      <c r="AT18" s="171"/>
      <c r="AU18" s="169"/>
    </row>
    <row r="19" spans="2:47" ht="13.5" customHeight="1" x14ac:dyDescent="0.2">
      <c r="B19" s="378" t="s">
        <v>24</v>
      </c>
      <c r="C19" s="379"/>
      <c r="D19" s="379"/>
      <c r="E19" s="162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3"/>
      <c r="R19" s="163"/>
      <c r="S19" s="163"/>
      <c r="T19" s="163"/>
      <c r="U19" s="163"/>
      <c r="V19" s="163"/>
      <c r="W19" s="163"/>
      <c r="X19" s="163"/>
      <c r="Y19" s="163"/>
      <c r="Z19" s="163"/>
      <c r="AA19" s="163"/>
      <c r="AB19" s="163"/>
      <c r="AC19" s="163"/>
      <c r="AD19" s="163"/>
      <c r="AE19" s="163"/>
      <c r="AF19" s="163"/>
      <c r="AG19" s="163"/>
      <c r="AH19" s="163"/>
      <c r="AI19" s="163"/>
      <c r="AJ19" s="163"/>
      <c r="AK19" s="163"/>
      <c r="AL19" s="163"/>
      <c r="AM19" s="163"/>
      <c r="AN19" s="164"/>
      <c r="AO19" s="164"/>
      <c r="AP19" s="164"/>
      <c r="AQ19" s="164"/>
      <c r="AR19" s="164"/>
      <c r="AS19" s="164"/>
      <c r="AT19" s="165"/>
      <c r="AU19" s="102">
        <f t="shared" si="8"/>
        <v>0</v>
      </c>
    </row>
    <row r="20" spans="2:47" x14ac:dyDescent="0.2">
      <c r="B20" s="358" t="s">
        <v>26</v>
      </c>
      <c r="C20" s="359"/>
      <c r="D20" s="359"/>
      <c r="E20" s="103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104"/>
      <c r="AM20" s="104"/>
      <c r="AN20" s="105"/>
      <c r="AO20" s="105"/>
      <c r="AP20" s="105"/>
      <c r="AQ20" s="105"/>
      <c r="AR20" s="105"/>
      <c r="AS20" s="105"/>
      <c r="AT20" s="106"/>
      <c r="AU20" s="107">
        <f t="shared" si="8"/>
        <v>0</v>
      </c>
    </row>
    <row r="21" spans="2:47" ht="13.5" thickBot="1" x14ac:dyDescent="0.25">
      <c r="B21" s="360" t="s">
        <v>28</v>
      </c>
      <c r="C21" s="361"/>
      <c r="D21" s="361"/>
      <c r="E21" s="108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110"/>
      <c r="AO21" s="110"/>
      <c r="AP21" s="110"/>
      <c r="AQ21" s="110"/>
      <c r="AR21" s="110"/>
      <c r="AS21" s="110"/>
      <c r="AT21" s="111"/>
      <c r="AU21" s="112">
        <f t="shared" si="8"/>
        <v>0</v>
      </c>
    </row>
    <row r="22" spans="2:47" ht="14.25" thickTop="1" thickBot="1" x14ac:dyDescent="0.25">
      <c r="B22" s="360" t="s">
        <v>63</v>
      </c>
      <c r="C22" s="361"/>
      <c r="D22" s="361"/>
      <c r="E22" s="140">
        <f>E12+E13++E19+E20+E21</f>
        <v>0</v>
      </c>
      <c r="F22" s="140">
        <f t="shared" ref="F22:AT22" si="9">F12+F13++F19+F20+F21</f>
        <v>0</v>
      </c>
      <c r="G22" s="140">
        <f t="shared" si="9"/>
        <v>0</v>
      </c>
      <c r="H22" s="140">
        <f t="shared" si="9"/>
        <v>0</v>
      </c>
      <c r="I22" s="140">
        <f t="shared" si="9"/>
        <v>0</v>
      </c>
      <c r="J22" s="140">
        <f t="shared" si="9"/>
        <v>0</v>
      </c>
      <c r="K22" s="140">
        <f t="shared" si="9"/>
        <v>0</v>
      </c>
      <c r="L22" s="140">
        <f t="shared" si="9"/>
        <v>0</v>
      </c>
      <c r="M22" s="140">
        <f t="shared" si="9"/>
        <v>0</v>
      </c>
      <c r="N22" s="140">
        <f t="shared" si="9"/>
        <v>0</v>
      </c>
      <c r="O22" s="140">
        <f t="shared" si="9"/>
        <v>0</v>
      </c>
      <c r="P22" s="140">
        <f t="shared" si="9"/>
        <v>0</v>
      </c>
      <c r="Q22" s="140">
        <f t="shared" si="9"/>
        <v>0</v>
      </c>
      <c r="R22" s="140">
        <f t="shared" si="9"/>
        <v>0</v>
      </c>
      <c r="S22" s="140">
        <f t="shared" si="9"/>
        <v>0</v>
      </c>
      <c r="T22" s="140">
        <f t="shared" si="9"/>
        <v>0</v>
      </c>
      <c r="U22" s="140">
        <f t="shared" si="9"/>
        <v>0</v>
      </c>
      <c r="V22" s="140">
        <f t="shared" si="9"/>
        <v>0</v>
      </c>
      <c r="W22" s="140">
        <f t="shared" si="9"/>
        <v>0</v>
      </c>
      <c r="X22" s="140">
        <f t="shared" si="9"/>
        <v>0</v>
      </c>
      <c r="Y22" s="140">
        <f t="shared" si="9"/>
        <v>0</v>
      </c>
      <c r="Z22" s="140">
        <f t="shared" si="9"/>
        <v>0</v>
      </c>
      <c r="AA22" s="140">
        <f t="shared" si="9"/>
        <v>0</v>
      </c>
      <c r="AB22" s="140">
        <f t="shared" si="9"/>
        <v>0</v>
      </c>
      <c r="AC22" s="140">
        <f t="shared" si="9"/>
        <v>0</v>
      </c>
      <c r="AD22" s="140">
        <f t="shared" si="9"/>
        <v>0</v>
      </c>
      <c r="AE22" s="140">
        <f t="shared" si="9"/>
        <v>0</v>
      </c>
      <c r="AF22" s="140">
        <f t="shared" si="9"/>
        <v>0</v>
      </c>
      <c r="AG22" s="140">
        <f t="shared" si="9"/>
        <v>0</v>
      </c>
      <c r="AH22" s="140">
        <f t="shared" si="9"/>
        <v>0</v>
      </c>
      <c r="AI22" s="140">
        <f t="shared" si="9"/>
        <v>0</v>
      </c>
      <c r="AJ22" s="140">
        <f t="shared" si="9"/>
        <v>0</v>
      </c>
      <c r="AK22" s="140">
        <f t="shared" si="9"/>
        <v>0</v>
      </c>
      <c r="AL22" s="140">
        <f t="shared" si="9"/>
        <v>0</v>
      </c>
      <c r="AM22" s="140">
        <f t="shared" si="9"/>
        <v>0</v>
      </c>
      <c r="AN22" s="140">
        <f t="shared" si="9"/>
        <v>0</v>
      </c>
      <c r="AO22" s="140">
        <f t="shared" si="9"/>
        <v>0</v>
      </c>
      <c r="AP22" s="140">
        <f t="shared" si="9"/>
        <v>0</v>
      </c>
      <c r="AQ22" s="140">
        <f t="shared" si="9"/>
        <v>0</v>
      </c>
      <c r="AR22" s="140">
        <f t="shared" si="9"/>
        <v>0</v>
      </c>
      <c r="AS22" s="140">
        <f t="shared" si="9"/>
        <v>0</v>
      </c>
      <c r="AT22" s="140">
        <f t="shared" si="9"/>
        <v>0</v>
      </c>
      <c r="AU22" s="111">
        <f t="shared" si="8"/>
        <v>0</v>
      </c>
    </row>
    <row r="23" spans="2:47" ht="14.25" thickTop="1" thickBot="1" x14ac:dyDescent="0.25">
      <c r="B23" s="61"/>
      <c r="C23" s="61"/>
      <c r="D23" s="61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3"/>
      <c r="AO23" s="63"/>
      <c r="AP23" s="63"/>
      <c r="AQ23" s="63"/>
      <c r="AR23" s="63"/>
      <c r="AS23" s="63"/>
      <c r="AT23" s="63"/>
    </row>
    <row r="24" spans="2:47" ht="22.5" customHeight="1" thickTop="1" x14ac:dyDescent="0.2">
      <c r="B24" s="362" t="s">
        <v>60</v>
      </c>
      <c r="C24" s="363"/>
      <c r="D24" s="374">
        <f>'Riepilogo tsh'!B13</f>
        <v>0</v>
      </c>
      <c r="E24" s="374"/>
      <c r="F24" s="374"/>
      <c r="G24" s="374"/>
      <c r="H24" s="374"/>
      <c r="I24" s="331"/>
      <c r="J24" s="331"/>
      <c r="K24" s="331"/>
      <c r="L24" s="331"/>
      <c r="M24" s="331"/>
      <c r="N24" s="331"/>
      <c r="O24" s="331"/>
      <c r="P24" s="331"/>
      <c r="Q24" s="331"/>
      <c r="R24" s="331"/>
      <c r="S24" s="331"/>
      <c r="T24" s="331"/>
      <c r="U24" s="331"/>
      <c r="V24" s="331"/>
      <c r="W24" s="331"/>
      <c r="X24" s="331"/>
      <c r="Y24" s="331"/>
      <c r="Z24" s="331"/>
      <c r="AA24" s="331"/>
      <c r="AB24" s="331"/>
      <c r="AC24" s="331"/>
      <c r="AD24" s="331"/>
      <c r="AE24" s="331"/>
      <c r="AF24" s="331"/>
      <c r="AG24" s="331"/>
      <c r="AH24" s="331"/>
      <c r="AI24" s="331"/>
      <c r="AJ24" s="331"/>
      <c r="AK24" s="331"/>
      <c r="AL24" s="331"/>
      <c r="AM24" s="331"/>
      <c r="AN24" s="331"/>
      <c r="AO24" s="331"/>
      <c r="AP24" s="331"/>
      <c r="AQ24" s="331"/>
      <c r="AR24" s="331"/>
      <c r="AS24" s="331"/>
      <c r="AT24" s="331"/>
      <c r="AU24" s="332"/>
    </row>
    <row r="25" spans="2:47" ht="22.5" customHeight="1" x14ac:dyDescent="0.2">
      <c r="B25" s="364"/>
      <c r="C25" s="365"/>
      <c r="D25" s="370"/>
      <c r="E25" s="370"/>
      <c r="F25" s="370"/>
      <c r="G25" s="370"/>
      <c r="H25" s="370"/>
      <c r="I25" s="371"/>
      <c r="J25" s="371"/>
      <c r="K25" s="371"/>
      <c r="L25" s="371"/>
      <c r="M25" s="371"/>
      <c r="N25" s="371"/>
      <c r="O25" s="371"/>
      <c r="P25" s="371"/>
      <c r="Q25" s="371"/>
      <c r="R25" s="371"/>
      <c r="S25" s="371"/>
      <c r="T25" s="371"/>
      <c r="U25" s="371"/>
      <c r="V25" s="371"/>
      <c r="W25" s="371"/>
      <c r="X25" s="371"/>
      <c r="Y25" s="371"/>
      <c r="Z25" s="371"/>
      <c r="AA25" s="371"/>
      <c r="AB25" s="371"/>
      <c r="AC25" s="371"/>
      <c r="AD25" s="371"/>
      <c r="AE25" s="371"/>
      <c r="AF25" s="371"/>
      <c r="AG25" s="371"/>
      <c r="AH25" s="371"/>
      <c r="AI25" s="371"/>
      <c r="AJ25" s="371"/>
      <c r="AK25" s="371"/>
      <c r="AL25" s="371"/>
      <c r="AM25" s="371"/>
      <c r="AN25" s="371"/>
      <c r="AO25" s="371"/>
      <c r="AP25" s="371"/>
      <c r="AQ25" s="371"/>
      <c r="AR25" s="371"/>
      <c r="AS25" s="371"/>
      <c r="AT25" s="371"/>
      <c r="AU25" s="372"/>
    </row>
    <row r="26" spans="2:47" ht="22.5" customHeight="1" x14ac:dyDescent="0.2">
      <c r="B26" s="364"/>
      <c r="C26" s="365"/>
      <c r="D26" s="370"/>
      <c r="E26" s="370"/>
      <c r="F26" s="370"/>
      <c r="G26" s="370"/>
      <c r="H26" s="370"/>
      <c r="I26" s="371"/>
      <c r="J26" s="371"/>
      <c r="K26" s="371"/>
      <c r="L26" s="371"/>
      <c r="M26" s="371"/>
      <c r="N26" s="371"/>
      <c r="O26" s="371"/>
      <c r="P26" s="371"/>
      <c r="Q26" s="371"/>
      <c r="R26" s="371"/>
      <c r="S26" s="371"/>
      <c r="T26" s="371"/>
      <c r="U26" s="371"/>
      <c r="V26" s="371"/>
      <c r="W26" s="371"/>
      <c r="X26" s="371"/>
      <c r="Y26" s="371"/>
      <c r="Z26" s="371"/>
      <c r="AA26" s="371"/>
      <c r="AB26" s="371"/>
      <c r="AC26" s="371"/>
      <c r="AD26" s="371"/>
      <c r="AE26" s="371"/>
      <c r="AF26" s="371"/>
      <c r="AG26" s="371"/>
      <c r="AH26" s="371"/>
      <c r="AI26" s="371"/>
      <c r="AJ26" s="371"/>
      <c r="AK26" s="371"/>
      <c r="AL26" s="371"/>
      <c r="AM26" s="371"/>
      <c r="AN26" s="371"/>
      <c r="AO26" s="371"/>
      <c r="AP26" s="371"/>
      <c r="AQ26" s="371"/>
      <c r="AR26" s="371"/>
      <c r="AS26" s="371"/>
      <c r="AT26" s="371"/>
      <c r="AU26" s="372"/>
    </row>
    <row r="27" spans="2:47" ht="22.5" customHeight="1" x14ac:dyDescent="0.2">
      <c r="B27" s="364"/>
      <c r="C27" s="365"/>
      <c r="D27" s="370"/>
      <c r="E27" s="370"/>
      <c r="F27" s="370"/>
      <c r="G27" s="370"/>
      <c r="H27" s="370"/>
      <c r="I27" s="371"/>
      <c r="J27" s="371"/>
      <c r="K27" s="371"/>
      <c r="L27" s="371"/>
      <c r="M27" s="371"/>
      <c r="N27" s="371"/>
      <c r="O27" s="371"/>
      <c r="P27" s="371"/>
      <c r="Q27" s="371"/>
      <c r="R27" s="371"/>
      <c r="S27" s="371"/>
      <c r="T27" s="371"/>
      <c r="U27" s="371"/>
      <c r="V27" s="371"/>
      <c r="W27" s="371"/>
      <c r="X27" s="371"/>
      <c r="Y27" s="371"/>
      <c r="Z27" s="371"/>
      <c r="AA27" s="371"/>
      <c r="AB27" s="371"/>
      <c r="AC27" s="371"/>
      <c r="AD27" s="371"/>
      <c r="AE27" s="371"/>
      <c r="AF27" s="371"/>
      <c r="AG27" s="371"/>
      <c r="AH27" s="371"/>
      <c r="AI27" s="371"/>
      <c r="AJ27" s="371"/>
      <c r="AK27" s="371"/>
      <c r="AL27" s="371"/>
      <c r="AM27" s="371"/>
      <c r="AN27" s="371"/>
      <c r="AO27" s="371"/>
      <c r="AP27" s="371"/>
      <c r="AQ27" s="371"/>
      <c r="AR27" s="371"/>
      <c r="AS27" s="371"/>
      <c r="AT27" s="371"/>
      <c r="AU27" s="372"/>
    </row>
    <row r="28" spans="2:47" ht="22.5" customHeight="1" thickBot="1" x14ac:dyDescent="0.25">
      <c r="B28" s="366"/>
      <c r="C28" s="367"/>
      <c r="D28" s="373"/>
      <c r="E28" s="373"/>
      <c r="F28" s="373"/>
      <c r="G28" s="373"/>
      <c r="H28" s="373"/>
      <c r="I28" s="368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8"/>
      <c r="AC28" s="368"/>
      <c r="AD28" s="368"/>
      <c r="AE28" s="368"/>
      <c r="AF28" s="368"/>
      <c r="AG28" s="368"/>
      <c r="AH28" s="368"/>
      <c r="AI28" s="368"/>
      <c r="AJ28" s="368"/>
      <c r="AK28" s="368"/>
      <c r="AL28" s="368"/>
      <c r="AM28" s="368"/>
      <c r="AN28" s="368"/>
      <c r="AO28" s="368"/>
      <c r="AP28" s="368"/>
      <c r="AQ28" s="368"/>
      <c r="AR28" s="368"/>
      <c r="AS28" s="368"/>
      <c r="AT28" s="368"/>
      <c r="AU28" s="369"/>
    </row>
    <row r="29" spans="2:47" ht="12.75" customHeight="1" thickTop="1" x14ac:dyDescent="0.2"/>
    <row r="30" spans="2:47" ht="13.5" customHeight="1" x14ac:dyDescent="0.2">
      <c r="C30" s="357" t="s">
        <v>61</v>
      </c>
      <c r="D30" s="357"/>
      <c r="E30" s="357"/>
      <c r="F30" s="357"/>
      <c r="G30" s="357"/>
      <c r="H30" s="357"/>
      <c r="I30" s="357"/>
      <c r="J30" s="357"/>
      <c r="K30" s="357"/>
      <c r="AC30" s="4"/>
      <c r="AD30" s="357" t="s">
        <v>61</v>
      </c>
      <c r="AE30" s="357"/>
      <c r="AF30" s="357"/>
      <c r="AG30" s="357"/>
      <c r="AH30" s="357"/>
      <c r="AI30" s="357"/>
      <c r="AJ30" s="357"/>
      <c r="AK30" s="357"/>
      <c r="AL30" s="357"/>
      <c r="AM30" s="357"/>
      <c r="AN30" s="357"/>
      <c r="AO30" s="357"/>
      <c r="AP30" s="357"/>
    </row>
    <row r="31" spans="2:47" ht="13.5" customHeight="1" x14ac:dyDescent="0.2">
      <c r="C31" s="352">
        <f>'Riepilogo tsh'!B5</f>
        <v>0</v>
      </c>
      <c r="D31" s="352"/>
      <c r="E31" s="352"/>
      <c r="F31" s="352"/>
      <c r="G31" s="352"/>
      <c r="H31" s="352"/>
      <c r="I31" s="352"/>
      <c r="J31" s="352"/>
      <c r="K31" s="352"/>
      <c r="AD31" s="352">
        <f>G5</f>
        <v>0</v>
      </c>
      <c r="AE31" s="352"/>
      <c r="AF31" s="352"/>
      <c r="AG31" s="352"/>
      <c r="AH31" s="352"/>
      <c r="AI31" s="352"/>
      <c r="AJ31" s="352"/>
      <c r="AK31" s="352"/>
      <c r="AL31" s="352"/>
      <c r="AM31" s="352"/>
      <c r="AN31" s="352"/>
      <c r="AO31" s="352"/>
      <c r="AP31" s="352"/>
    </row>
    <row r="32" spans="2:47" ht="13.5" customHeight="1" x14ac:dyDescent="0.2"/>
    <row r="33" spans="3:33" ht="13.5" customHeight="1" x14ac:dyDescent="0.2">
      <c r="C33" s="60" t="s">
        <v>62</v>
      </c>
      <c r="D33" s="353"/>
      <c r="E33" s="353"/>
      <c r="F33" s="353"/>
      <c r="AC33" s="354" t="s">
        <v>62</v>
      </c>
      <c r="AD33" s="354"/>
      <c r="AE33" s="353"/>
      <c r="AF33" s="353"/>
      <c r="AG33" s="353"/>
    </row>
    <row r="34" spans="3:33" ht="13.5" customHeight="1" x14ac:dyDescent="0.2"/>
    <row r="35" spans="3:33" ht="13.5" customHeight="1" x14ac:dyDescent="0.2"/>
    <row r="36" spans="3:33" ht="13.5" customHeight="1" x14ac:dyDescent="0.2"/>
    <row r="37" spans="3:33" ht="13.5" customHeight="1" x14ac:dyDescent="0.2"/>
    <row r="38" spans="3:33" ht="13.5" customHeight="1" x14ac:dyDescent="0.2"/>
    <row r="39" spans="3:33" ht="13.5" customHeight="1" x14ac:dyDescent="0.2"/>
    <row r="40" spans="3:33" ht="13.5" customHeight="1" x14ac:dyDescent="0.2"/>
    <row r="41" spans="3:33" ht="13.5" customHeight="1" x14ac:dyDescent="0.2"/>
    <row r="42" spans="3:33" ht="13.5" customHeight="1" x14ac:dyDescent="0.2"/>
    <row r="43" spans="3:33" ht="13.5" customHeight="1" x14ac:dyDescent="0.2"/>
    <row r="44" spans="3:33" ht="13.5" customHeight="1" x14ac:dyDescent="0.2"/>
    <row r="45" spans="3:33" ht="13.5" customHeight="1" x14ac:dyDescent="0.2"/>
    <row r="46" spans="3:33" ht="13.5" customHeight="1" x14ac:dyDescent="0.2"/>
    <row r="47" spans="3:33" ht="13.5" customHeight="1" x14ac:dyDescent="0.2"/>
    <row r="48" spans="3:33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71" ht="20.100000000000001" customHeight="1" x14ac:dyDescent="0.2"/>
    <row r="72" ht="20.100000000000001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14" ht="20.100000000000001" customHeight="1" x14ac:dyDescent="0.2"/>
    <row r="115" ht="20.100000000000001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7" ht="20.100000000000001" customHeight="1" x14ac:dyDescent="0.2"/>
    <row r="158" ht="20.100000000000001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200" ht="20.100000000000001" customHeight="1" x14ac:dyDescent="0.2"/>
    <row r="201" ht="20.100000000000001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</sheetData>
  <protectedRanges>
    <protectedRange sqref="G7:J7 G5:J5 G3:J3 G1:J1" name="Intervallo1_1"/>
  </protectedRanges>
  <mergeCells count="48">
    <mergeCell ref="AG1:AM1"/>
    <mergeCell ref="G1:S2"/>
    <mergeCell ref="G3:S4"/>
    <mergeCell ref="V1:Y2"/>
    <mergeCell ref="Z1:AC2"/>
    <mergeCell ref="V3:Y4"/>
    <mergeCell ref="Z3:AC4"/>
    <mergeCell ref="AU10:AU11"/>
    <mergeCell ref="Z7:AC8"/>
    <mergeCell ref="G5:S6"/>
    <mergeCell ref="V5:Y6"/>
    <mergeCell ref="Z5:AC6"/>
    <mergeCell ref="G7:J7"/>
    <mergeCell ref="V7:Y8"/>
    <mergeCell ref="B17:D17"/>
    <mergeCell ref="B10:D11"/>
    <mergeCell ref="B12:D12"/>
    <mergeCell ref="B13:D13"/>
    <mergeCell ref="B7:B8"/>
    <mergeCell ref="C7:F8"/>
    <mergeCell ref="B14:D14"/>
    <mergeCell ref="B16:D16"/>
    <mergeCell ref="B15:D15"/>
    <mergeCell ref="AV2:AW2"/>
    <mergeCell ref="I27:AU27"/>
    <mergeCell ref="D28:H28"/>
    <mergeCell ref="I28:AU28"/>
    <mergeCell ref="I25:AU25"/>
    <mergeCell ref="B20:D20"/>
    <mergeCell ref="D26:H26"/>
    <mergeCell ref="I26:AU26"/>
    <mergeCell ref="D27:H27"/>
    <mergeCell ref="B19:D19"/>
    <mergeCell ref="D25:H25"/>
    <mergeCell ref="B21:D21"/>
    <mergeCell ref="B22:D22"/>
    <mergeCell ref="B24:C28"/>
    <mergeCell ref="I24:AU24"/>
    <mergeCell ref="B1:F2"/>
    <mergeCell ref="B18:D18"/>
    <mergeCell ref="C30:K30"/>
    <mergeCell ref="AD30:AP30"/>
    <mergeCell ref="D24:H24"/>
    <mergeCell ref="D33:F33"/>
    <mergeCell ref="AC33:AD33"/>
    <mergeCell ref="AE33:AG33"/>
    <mergeCell ref="C31:K31"/>
    <mergeCell ref="AD31:AP31"/>
  </mergeCells>
  <phoneticPr fontId="0" type="noConversion"/>
  <conditionalFormatting sqref="E11:H11 S11:AT11">
    <cfRule type="expression" dxfId="143" priority="10" stopIfTrue="1">
      <formula>NOT(MONTH(E11)=$AF$1)</formula>
    </cfRule>
    <cfRule type="expression" dxfId="142" priority="11" stopIfTrue="1">
      <formula>MATCH(E11,Festivita,0)&gt;0</formula>
    </cfRule>
  </conditionalFormatting>
  <conditionalFormatting sqref="E10:I10">
    <cfRule type="expression" dxfId="141" priority="12" stopIfTrue="1">
      <formula>MATCH(E11,Festivita,0)&gt;0</formula>
    </cfRule>
  </conditionalFormatting>
  <conditionalFormatting sqref="AG3:AM8">
    <cfRule type="expression" dxfId="140" priority="13" stopIfTrue="1">
      <formula>NOT(MONTH(AG3)=$AF$1)</formula>
    </cfRule>
    <cfRule type="expression" dxfId="139" priority="14" stopIfTrue="1">
      <formula>MATCH(AG3,Festivita,0)&gt;0</formula>
    </cfRule>
  </conditionalFormatting>
  <conditionalFormatting sqref="AD3:AD8">
    <cfRule type="expression" dxfId="138" priority="15" stopIfTrue="1">
      <formula>NOT(MONTH(AD3)=$W$1)</formula>
    </cfRule>
    <cfRule type="expression" dxfId="137" priority="16" stopIfTrue="1">
      <formula>MATCH(AD3,Festivita,0)&gt;0</formula>
    </cfRule>
  </conditionalFormatting>
  <conditionalFormatting sqref="AN10:AR10">
    <cfRule type="expression" dxfId="136" priority="1" stopIfTrue="1">
      <formula>MATCH(AN11,Festivita,0)&gt;0</formula>
    </cfRule>
  </conditionalFormatting>
  <conditionalFormatting sqref="I11:P11">
    <cfRule type="expression" dxfId="135" priority="8" stopIfTrue="1">
      <formula>NOT(MONTH(I11)=$AF$1)</formula>
    </cfRule>
    <cfRule type="expression" dxfId="134" priority="9" stopIfTrue="1">
      <formula>MATCH(I11,Festivita,0)&gt;0</formula>
    </cfRule>
  </conditionalFormatting>
  <conditionalFormatting sqref="Q11:R11">
    <cfRule type="expression" dxfId="133" priority="6" stopIfTrue="1">
      <formula>NOT(MONTH(Q11)=$AF$1)</formula>
    </cfRule>
    <cfRule type="expression" dxfId="132" priority="7" stopIfTrue="1">
      <formula>MATCH(Q11,Festivita,0)&gt;0</formula>
    </cfRule>
  </conditionalFormatting>
  <conditionalFormatting sqref="L10:P10">
    <cfRule type="expression" dxfId="131" priority="5" stopIfTrue="1">
      <formula>MATCH(L11,Festivita,0)&gt;0</formula>
    </cfRule>
  </conditionalFormatting>
  <conditionalFormatting sqref="S10:W10">
    <cfRule type="expression" dxfId="130" priority="4" stopIfTrue="1">
      <formula>MATCH(S11,Festivita,0)&gt;0</formula>
    </cfRule>
  </conditionalFormatting>
  <conditionalFormatting sqref="Z10:AD10">
    <cfRule type="expression" dxfId="129" priority="3" stopIfTrue="1">
      <formula>MATCH(Z11,Festivita,0)&gt;0</formula>
    </cfRule>
  </conditionalFormatting>
  <conditionalFormatting sqref="AG10:AK10">
    <cfRule type="expression" dxfId="128" priority="2" stopIfTrue="1">
      <formula>MATCH(AG11,Festivita,0)&gt;0</formula>
    </cfRule>
  </conditionalFormatting>
  <hyperlinks>
    <hyperlink ref="AG3:AM3" location="settimana1_1" display="settimana1_1" xr:uid="{00000000-0004-0000-0600-000000000000}"/>
    <hyperlink ref="AG4:AM4" location="settimana1_2" display="settimana1_2" xr:uid="{00000000-0004-0000-0600-000001000000}"/>
    <hyperlink ref="AG5:AM5" location="settimana1_3" display="settimana1_3" xr:uid="{00000000-0004-0000-0600-000002000000}"/>
    <hyperlink ref="AG6:AM6" location="settimana1_4" display="settimana1_4" xr:uid="{00000000-0004-0000-0600-000003000000}"/>
    <hyperlink ref="AG7:AM7" location="settimana1_5" display="settimana1_5" xr:uid="{00000000-0004-0000-0600-000004000000}"/>
    <hyperlink ref="AG8:AM8" location="settimana1_6" display="settimana1_6" xr:uid="{00000000-0004-0000-0600-000005000000}"/>
    <hyperlink ref="AV2:AW2" location="'Riepilogo tsh'!A22" display="Go to summary" xr:uid="{00000000-0004-0000-0600-000006000000}"/>
  </hyperlinks>
  <pageMargins left="0.47244094488188981" right="0.47244094488188981" top="0.39370078740157483" bottom="0.19685039370078741" header="0.31496062992125984" footer="0.31496062992125984"/>
  <pageSetup paperSize="9" scale="72" orientation="landscape" r:id="rId1"/>
  <headerFooter alignWithMargins="0">
    <oddHeader xml:space="preserve">&amp;R
</oddHeader>
  </headerFooter>
  <ignoredErrors>
    <ignoredError sqref="E14:AU17 E19:AU21 AU22 AU13" unlockedFormula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AW237"/>
  <sheetViews>
    <sheetView zoomScale="90" workbookViewId="0">
      <pane ySplit="11" topLeftCell="A12" activePane="bottomLeft" state="frozen"/>
      <selection activeCell="AX28" sqref="AX28"/>
      <selection pane="bottomLeft" activeCell="G18" sqref="G18"/>
    </sheetView>
  </sheetViews>
  <sheetFormatPr defaultColWidth="9.140625" defaultRowHeight="12.75" x14ac:dyDescent="0.2"/>
  <cols>
    <col min="1" max="1" width="8" style="1" customWidth="1"/>
    <col min="2" max="2" width="9.7109375" style="1" customWidth="1"/>
    <col min="3" max="3" width="9.5703125" style="1" customWidth="1"/>
    <col min="4" max="4" width="5.42578125" style="1" customWidth="1"/>
    <col min="5" max="47" width="3.5703125" style="1" customWidth="1"/>
    <col min="48" max="16384" width="9.140625" style="1"/>
  </cols>
  <sheetData>
    <row r="1" spans="2:49" ht="12.75" customHeight="1" thickTop="1" thickBot="1" x14ac:dyDescent="0.25">
      <c r="B1" s="333" t="s">
        <v>16</v>
      </c>
      <c r="C1" s="334"/>
      <c r="D1" s="334"/>
      <c r="E1" s="334"/>
      <c r="F1" s="335"/>
      <c r="G1" s="319" t="str">
        <f>'Riepilogo tsh'!B4</f>
        <v>Università degli studi di Napoli Federico II-Dipartimento di Giurisprudenza</v>
      </c>
      <c r="H1" s="319"/>
      <c r="I1" s="319"/>
      <c r="J1" s="319"/>
      <c r="K1" s="319"/>
      <c r="L1" s="319"/>
      <c r="M1" s="319"/>
      <c r="N1" s="319"/>
      <c r="O1" s="319"/>
      <c r="P1" s="319"/>
      <c r="Q1" s="319"/>
      <c r="R1" s="319"/>
      <c r="S1" s="320"/>
      <c r="T1" s="32"/>
      <c r="U1" s="32"/>
      <c r="V1" s="314"/>
      <c r="W1" s="314"/>
      <c r="X1" s="314"/>
      <c r="Y1" s="314"/>
      <c r="Z1" s="251"/>
      <c r="AA1" s="251"/>
      <c r="AB1" s="251"/>
      <c r="AC1" s="251"/>
      <c r="AD1" s="17"/>
      <c r="AF1" s="9">
        <v>5</v>
      </c>
      <c r="AG1" s="348" t="s">
        <v>42</v>
      </c>
      <c r="AH1" s="349"/>
      <c r="AI1" s="349"/>
      <c r="AJ1" s="349"/>
      <c r="AK1" s="349"/>
      <c r="AL1" s="349"/>
      <c r="AM1" s="350"/>
      <c r="AO1" s="14"/>
    </row>
    <row r="2" spans="2:49" ht="13.5" customHeight="1" thickTop="1" thickBot="1" x14ac:dyDescent="0.25">
      <c r="B2" s="336"/>
      <c r="C2" s="337"/>
      <c r="D2" s="337"/>
      <c r="E2" s="337"/>
      <c r="F2" s="338"/>
      <c r="G2" s="322"/>
      <c r="H2" s="322"/>
      <c r="I2" s="322"/>
      <c r="J2" s="322"/>
      <c r="K2" s="322"/>
      <c r="L2" s="322"/>
      <c r="M2" s="322"/>
      <c r="N2" s="322"/>
      <c r="O2" s="322"/>
      <c r="P2" s="322"/>
      <c r="Q2" s="322"/>
      <c r="R2" s="322"/>
      <c r="S2" s="323"/>
      <c r="T2" s="33"/>
      <c r="U2" s="33"/>
      <c r="V2" s="314"/>
      <c r="W2" s="314"/>
      <c r="X2" s="314"/>
      <c r="Y2" s="314"/>
      <c r="Z2" s="251"/>
      <c r="AA2" s="251"/>
      <c r="AB2" s="251"/>
      <c r="AC2" s="251"/>
      <c r="AD2" s="12"/>
      <c r="AF2" s="3">
        <f>DATE(Anno,AF1,1)</f>
        <v>44317</v>
      </c>
      <c r="AG2" s="39" t="s">
        <v>52</v>
      </c>
      <c r="AH2" s="40" t="s">
        <v>53</v>
      </c>
      <c r="AI2" s="40" t="s">
        <v>54</v>
      </c>
      <c r="AJ2" s="40" t="s">
        <v>55</v>
      </c>
      <c r="AK2" s="40" t="s">
        <v>56</v>
      </c>
      <c r="AL2" s="64" t="s">
        <v>57</v>
      </c>
      <c r="AM2" s="41" t="s">
        <v>58</v>
      </c>
      <c r="AV2" s="223" t="s">
        <v>83</v>
      </c>
      <c r="AW2" s="223"/>
    </row>
    <row r="3" spans="2:49" ht="13.5" customHeight="1" thickTop="1" x14ac:dyDescent="0.2">
      <c r="B3" s="24" t="s">
        <v>17</v>
      </c>
      <c r="C3" s="25"/>
      <c r="D3" s="25"/>
      <c r="E3" s="25"/>
      <c r="F3" s="26"/>
      <c r="G3" s="318">
        <f>'Riepilogo tsh'!B5</f>
        <v>0</v>
      </c>
      <c r="H3" s="319"/>
      <c r="I3" s="319"/>
      <c r="J3" s="319"/>
      <c r="K3" s="319"/>
      <c r="L3" s="319"/>
      <c r="M3" s="319"/>
      <c r="N3" s="319"/>
      <c r="O3" s="319"/>
      <c r="P3" s="319"/>
      <c r="Q3" s="319"/>
      <c r="R3" s="319"/>
      <c r="S3" s="320"/>
      <c r="T3" s="34"/>
      <c r="U3" s="34"/>
      <c r="V3" s="314"/>
      <c r="W3" s="314"/>
      <c r="X3" s="314"/>
      <c r="Y3" s="314"/>
      <c r="Z3" s="251"/>
      <c r="AA3" s="251"/>
      <c r="AB3" s="251"/>
      <c r="AC3" s="251"/>
      <c r="AD3" s="13"/>
      <c r="AG3" s="42">
        <f>(AF2-WEEKDAY(AF2,3))</f>
        <v>44312</v>
      </c>
      <c r="AH3" s="43">
        <f t="shared" ref="AH3:AM8" si="0">AG3+1</f>
        <v>44313</v>
      </c>
      <c r="AI3" s="43">
        <f t="shared" si="0"/>
        <v>44314</v>
      </c>
      <c r="AJ3" s="43">
        <f t="shared" si="0"/>
        <v>44315</v>
      </c>
      <c r="AK3" s="43">
        <f t="shared" si="0"/>
        <v>44316</v>
      </c>
      <c r="AL3" s="44">
        <f t="shared" si="0"/>
        <v>44317</v>
      </c>
      <c r="AM3" s="45">
        <f t="shared" si="0"/>
        <v>44318</v>
      </c>
    </row>
    <row r="4" spans="2:49" ht="13.5" customHeight="1" thickBot="1" x14ac:dyDescent="0.25">
      <c r="B4" s="27"/>
      <c r="C4" s="28"/>
      <c r="D4" s="28"/>
      <c r="E4" s="28"/>
      <c r="F4" s="29"/>
      <c r="G4" s="321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3"/>
      <c r="T4" s="35"/>
      <c r="U4" s="35"/>
      <c r="V4" s="314"/>
      <c r="W4" s="314"/>
      <c r="X4" s="314"/>
      <c r="Y4" s="314"/>
      <c r="Z4" s="251"/>
      <c r="AA4" s="251"/>
      <c r="AB4" s="251"/>
      <c r="AC4" s="251"/>
      <c r="AD4" s="13"/>
      <c r="AG4" s="46">
        <f>AM3+1</f>
        <v>44319</v>
      </c>
      <c r="AH4" s="10">
        <f t="shared" si="0"/>
        <v>44320</v>
      </c>
      <c r="AI4" s="10">
        <f t="shared" si="0"/>
        <v>44321</v>
      </c>
      <c r="AJ4" s="10">
        <f t="shared" si="0"/>
        <v>44322</v>
      </c>
      <c r="AK4" s="10">
        <f t="shared" si="0"/>
        <v>44323</v>
      </c>
      <c r="AL4" s="23">
        <f t="shared" si="0"/>
        <v>44324</v>
      </c>
      <c r="AM4" s="47">
        <f t="shared" si="0"/>
        <v>44325</v>
      </c>
    </row>
    <row r="5" spans="2:49" ht="13.5" customHeight="1" thickTop="1" x14ac:dyDescent="0.2">
      <c r="B5" s="24" t="s">
        <v>51</v>
      </c>
      <c r="C5" s="25"/>
      <c r="D5" s="25"/>
      <c r="E5" s="25"/>
      <c r="F5" s="26"/>
      <c r="G5" s="318">
        <f>'Riepilogo tsh'!B6</f>
        <v>0</v>
      </c>
      <c r="H5" s="319"/>
      <c r="I5" s="319"/>
      <c r="J5" s="319"/>
      <c r="K5" s="319"/>
      <c r="L5" s="319"/>
      <c r="M5" s="319"/>
      <c r="N5" s="319"/>
      <c r="O5" s="319"/>
      <c r="P5" s="319"/>
      <c r="Q5" s="319"/>
      <c r="R5" s="319"/>
      <c r="S5" s="320"/>
      <c r="T5" s="36"/>
      <c r="U5" s="36"/>
      <c r="V5" s="314"/>
      <c r="W5" s="314"/>
      <c r="X5" s="314"/>
      <c r="Y5" s="314"/>
      <c r="Z5" s="251"/>
      <c r="AA5" s="251"/>
      <c r="AB5" s="251"/>
      <c r="AC5" s="251"/>
      <c r="AD5" s="13"/>
      <c r="AG5" s="46">
        <f>AM4+1</f>
        <v>44326</v>
      </c>
      <c r="AH5" s="10">
        <f t="shared" si="0"/>
        <v>44327</v>
      </c>
      <c r="AI5" s="10">
        <f t="shared" si="0"/>
        <v>44328</v>
      </c>
      <c r="AJ5" s="10">
        <f t="shared" si="0"/>
        <v>44329</v>
      </c>
      <c r="AK5" s="10">
        <f t="shared" si="0"/>
        <v>44330</v>
      </c>
      <c r="AL5" s="23">
        <f t="shared" si="0"/>
        <v>44331</v>
      </c>
      <c r="AM5" s="47">
        <f t="shared" si="0"/>
        <v>44332</v>
      </c>
    </row>
    <row r="6" spans="2:49" ht="13.5" customHeight="1" thickBot="1" x14ac:dyDescent="0.25">
      <c r="B6" s="27"/>
      <c r="C6" s="28"/>
      <c r="D6" s="28"/>
      <c r="E6" s="28"/>
      <c r="F6" s="29"/>
      <c r="G6" s="321"/>
      <c r="H6" s="322"/>
      <c r="I6" s="322"/>
      <c r="J6" s="322"/>
      <c r="K6" s="322"/>
      <c r="L6" s="322"/>
      <c r="M6" s="322"/>
      <c r="N6" s="322"/>
      <c r="O6" s="322"/>
      <c r="P6" s="322"/>
      <c r="Q6" s="322"/>
      <c r="R6" s="322"/>
      <c r="S6" s="323"/>
      <c r="T6" s="35"/>
      <c r="U6" s="37"/>
      <c r="V6" s="314"/>
      <c r="W6" s="314"/>
      <c r="X6" s="314"/>
      <c r="Y6" s="314"/>
      <c r="Z6" s="251"/>
      <c r="AA6" s="251"/>
      <c r="AB6" s="251"/>
      <c r="AC6" s="251"/>
      <c r="AD6" s="13"/>
      <c r="AG6" s="46">
        <f>AM5+1</f>
        <v>44333</v>
      </c>
      <c r="AH6" s="10">
        <f t="shared" si="0"/>
        <v>44334</v>
      </c>
      <c r="AI6" s="10">
        <f t="shared" si="0"/>
        <v>44335</v>
      </c>
      <c r="AJ6" s="10">
        <f t="shared" si="0"/>
        <v>44336</v>
      </c>
      <c r="AK6" s="10">
        <f t="shared" si="0"/>
        <v>44337</v>
      </c>
      <c r="AL6" s="23">
        <f t="shared" si="0"/>
        <v>44338</v>
      </c>
      <c r="AM6" s="47">
        <f t="shared" si="0"/>
        <v>44339</v>
      </c>
    </row>
    <row r="7" spans="2:49" ht="13.5" customHeight="1" thickTop="1" x14ac:dyDescent="0.2">
      <c r="B7" s="327" t="s">
        <v>31</v>
      </c>
      <c r="C7" s="292">
        <f>'Impostazioni calendario'!F6</f>
        <v>2021</v>
      </c>
      <c r="D7" s="293"/>
      <c r="E7" s="293"/>
      <c r="F7" s="294"/>
      <c r="G7" s="326"/>
      <c r="H7" s="326"/>
      <c r="I7" s="326"/>
      <c r="J7" s="326"/>
      <c r="K7" s="30"/>
      <c r="L7" s="30"/>
      <c r="M7" s="30"/>
      <c r="N7" s="30"/>
      <c r="O7" s="30"/>
      <c r="P7" s="30"/>
      <c r="Q7" s="30"/>
      <c r="R7" s="31"/>
      <c r="S7" s="31"/>
      <c r="V7" s="317"/>
      <c r="W7" s="317"/>
      <c r="X7" s="317"/>
      <c r="Y7" s="317"/>
      <c r="Z7" s="251"/>
      <c r="AA7" s="251"/>
      <c r="AB7" s="251"/>
      <c r="AC7" s="251"/>
      <c r="AD7" s="13"/>
      <c r="AG7" s="46">
        <f>AM6+1</f>
        <v>44340</v>
      </c>
      <c r="AH7" s="10">
        <f t="shared" si="0"/>
        <v>44341</v>
      </c>
      <c r="AI7" s="10">
        <f t="shared" si="0"/>
        <v>44342</v>
      </c>
      <c r="AJ7" s="10">
        <f t="shared" si="0"/>
        <v>44343</v>
      </c>
      <c r="AK7" s="10">
        <f t="shared" si="0"/>
        <v>44344</v>
      </c>
      <c r="AL7" s="23">
        <f t="shared" si="0"/>
        <v>44345</v>
      </c>
      <c r="AM7" s="47">
        <f t="shared" si="0"/>
        <v>44346</v>
      </c>
      <c r="AP7" s="11"/>
    </row>
    <row r="8" spans="2:49" ht="13.5" customHeight="1" thickBot="1" x14ac:dyDescent="0.25">
      <c r="B8" s="328"/>
      <c r="C8" s="343"/>
      <c r="D8" s="344"/>
      <c r="E8" s="344"/>
      <c r="F8" s="345"/>
      <c r="T8" s="38"/>
      <c r="U8" s="30"/>
      <c r="V8" s="317"/>
      <c r="W8" s="317"/>
      <c r="X8" s="317"/>
      <c r="Y8" s="317"/>
      <c r="Z8" s="251"/>
      <c r="AA8" s="251"/>
      <c r="AB8" s="251"/>
      <c r="AC8" s="251"/>
      <c r="AD8" s="13"/>
      <c r="AG8" s="48">
        <f>AM7+1</f>
        <v>44347</v>
      </c>
      <c r="AH8" s="49">
        <f t="shared" si="0"/>
        <v>44348</v>
      </c>
      <c r="AI8" s="49">
        <f t="shared" si="0"/>
        <v>44349</v>
      </c>
      <c r="AJ8" s="49">
        <f t="shared" si="0"/>
        <v>44350</v>
      </c>
      <c r="AK8" s="49">
        <f t="shared" si="0"/>
        <v>44351</v>
      </c>
      <c r="AL8" s="50">
        <f t="shared" si="0"/>
        <v>44352</v>
      </c>
      <c r="AM8" s="51">
        <f t="shared" si="0"/>
        <v>44353</v>
      </c>
    </row>
    <row r="9" spans="2:49" ht="14.25" thickTop="1" thickBot="1" x14ac:dyDescent="0.25"/>
    <row r="10" spans="2:49" ht="20.100000000000001" customHeight="1" thickTop="1" thickBot="1" x14ac:dyDescent="0.25">
      <c r="B10" s="380" t="str">
        <f>AG1</f>
        <v>May</v>
      </c>
      <c r="C10" s="340"/>
      <c r="D10" s="340"/>
      <c r="E10" s="52" t="s">
        <v>52</v>
      </c>
      <c r="F10" s="53" t="s">
        <v>53</v>
      </c>
      <c r="G10" s="53" t="s">
        <v>54</v>
      </c>
      <c r="H10" s="53" t="s">
        <v>55</v>
      </c>
      <c r="I10" s="53" t="s">
        <v>56</v>
      </c>
      <c r="J10" s="54" t="s">
        <v>57</v>
      </c>
      <c r="K10" s="54" t="s">
        <v>58</v>
      </c>
      <c r="L10" s="53" t="s">
        <v>52</v>
      </c>
      <c r="M10" s="53" t="s">
        <v>53</v>
      </c>
      <c r="N10" s="53" t="s">
        <v>54</v>
      </c>
      <c r="O10" s="53" t="s">
        <v>55</v>
      </c>
      <c r="P10" s="53" t="s">
        <v>56</v>
      </c>
      <c r="Q10" s="54" t="s">
        <v>57</v>
      </c>
      <c r="R10" s="54" t="s">
        <v>58</v>
      </c>
      <c r="S10" s="53" t="s">
        <v>52</v>
      </c>
      <c r="T10" s="53" t="s">
        <v>53</v>
      </c>
      <c r="U10" s="53" t="s">
        <v>54</v>
      </c>
      <c r="V10" s="53" t="s">
        <v>55</v>
      </c>
      <c r="W10" s="53" t="s">
        <v>56</v>
      </c>
      <c r="X10" s="54" t="s">
        <v>57</v>
      </c>
      <c r="Y10" s="54" t="s">
        <v>58</v>
      </c>
      <c r="Z10" s="53" t="s">
        <v>52</v>
      </c>
      <c r="AA10" s="53" t="s">
        <v>53</v>
      </c>
      <c r="AB10" s="53" t="s">
        <v>54</v>
      </c>
      <c r="AC10" s="53" t="s">
        <v>55</v>
      </c>
      <c r="AD10" s="53" t="s">
        <v>56</v>
      </c>
      <c r="AE10" s="54" t="s">
        <v>57</v>
      </c>
      <c r="AF10" s="54" t="s">
        <v>58</v>
      </c>
      <c r="AG10" s="53" t="s">
        <v>52</v>
      </c>
      <c r="AH10" s="53" t="s">
        <v>53</v>
      </c>
      <c r="AI10" s="53" t="s">
        <v>54</v>
      </c>
      <c r="AJ10" s="53" t="s">
        <v>55</v>
      </c>
      <c r="AK10" s="53" t="s">
        <v>56</v>
      </c>
      <c r="AL10" s="54" t="s">
        <v>57</v>
      </c>
      <c r="AM10" s="54" t="s">
        <v>58</v>
      </c>
      <c r="AN10" s="53" t="s">
        <v>52</v>
      </c>
      <c r="AO10" s="53" t="s">
        <v>53</v>
      </c>
      <c r="AP10" s="53" t="s">
        <v>54</v>
      </c>
      <c r="AQ10" s="53" t="s">
        <v>55</v>
      </c>
      <c r="AR10" s="53" t="s">
        <v>56</v>
      </c>
      <c r="AS10" s="54" t="s">
        <v>57</v>
      </c>
      <c r="AT10" s="55" t="s">
        <v>58</v>
      </c>
      <c r="AU10" s="329" t="s">
        <v>64</v>
      </c>
    </row>
    <row r="11" spans="2:49" ht="20.100000000000001" customHeight="1" thickTop="1" thickBot="1" x14ac:dyDescent="0.25">
      <c r="B11" s="339"/>
      <c r="C11" s="340"/>
      <c r="D11" s="340"/>
      <c r="E11" s="56">
        <f t="shared" ref="E11:K11" si="1">AG3</f>
        <v>44312</v>
      </c>
      <c r="F11" s="57">
        <f t="shared" si="1"/>
        <v>44313</v>
      </c>
      <c r="G11" s="57">
        <f t="shared" si="1"/>
        <v>44314</v>
      </c>
      <c r="H11" s="57">
        <f t="shared" si="1"/>
        <v>44315</v>
      </c>
      <c r="I11" s="57">
        <f t="shared" si="1"/>
        <v>44316</v>
      </c>
      <c r="J11" s="58">
        <f t="shared" si="1"/>
        <v>44317</v>
      </c>
      <c r="K11" s="58">
        <f t="shared" si="1"/>
        <v>44318</v>
      </c>
      <c r="L11" s="57">
        <f t="shared" ref="L11:R11" si="2">AG4</f>
        <v>44319</v>
      </c>
      <c r="M11" s="57">
        <f t="shared" si="2"/>
        <v>44320</v>
      </c>
      <c r="N11" s="57">
        <f t="shared" si="2"/>
        <v>44321</v>
      </c>
      <c r="O11" s="57">
        <f t="shared" si="2"/>
        <v>44322</v>
      </c>
      <c r="P11" s="57">
        <f t="shared" si="2"/>
        <v>44323</v>
      </c>
      <c r="Q11" s="58">
        <f t="shared" si="2"/>
        <v>44324</v>
      </c>
      <c r="R11" s="58">
        <f t="shared" si="2"/>
        <v>44325</v>
      </c>
      <c r="S11" s="57">
        <f t="shared" ref="S11:Y11" si="3">AG5</f>
        <v>44326</v>
      </c>
      <c r="T11" s="57">
        <f t="shared" si="3"/>
        <v>44327</v>
      </c>
      <c r="U11" s="57">
        <f t="shared" si="3"/>
        <v>44328</v>
      </c>
      <c r="V11" s="57">
        <f t="shared" si="3"/>
        <v>44329</v>
      </c>
      <c r="W11" s="57">
        <f t="shared" si="3"/>
        <v>44330</v>
      </c>
      <c r="X11" s="58">
        <f t="shared" si="3"/>
        <v>44331</v>
      </c>
      <c r="Y11" s="58">
        <f t="shared" si="3"/>
        <v>44332</v>
      </c>
      <c r="Z11" s="57">
        <f t="shared" ref="Z11:AF11" si="4">AG6</f>
        <v>44333</v>
      </c>
      <c r="AA11" s="57">
        <f t="shared" si="4"/>
        <v>44334</v>
      </c>
      <c r="AB11" s="57">
        <f t="shared" si="4"/>
        <v>44335</v>
      </c>
      <c r="AC11" s="57">
        <f t="shared" si="4"/>
        <v>44336</v>
      </c>
      <c r="AD11" s="57">
        <f t="shared" si="4"/>
        <v>44337</v>
      </c>
      <c r="AE11" s="58">
        <f t="shared" si="4"/>
        <v>44338</v>
      </c>
      <c r="AF11" s="58">
        <f t="shared" si="4"/>
        <v>44339</v>
      </c>
      <c r="AG11" s="57">
        <f t="shared" ref="AG11:AL11" si="5">AG7</f>
        <v>44340</v>
      </c>
      <c r="AH11" s="57">
        <f t="shared" si="5"/>
        <v>44341</v>
      </c>
      <c r="AI11" s="57">
        <f t="shared" si="5"/>
        <v>44342</v>
      </c>
      <c r="AJ11" s="57">
        <f t="shared" si="5"/>
        <v>44343</v>
      </c>
      <c r="AK11" s="57">
        <f t="shared" si="5"/>
        <v>44344</v>
      </c>
      <c r="AL11" s="57">
        <f t="shared" si="5"/>
        <v>44345</v>
      </c>
      <c r="AM11" s="57">
        <f t="shared" ref="AM11:AR11" si="6">AG8</f>
        <v>44347</v>
      </c>
      <c r="AN11" s="57">
        <f t="shared" si="6"/>
        <v>44348</v>
      </c>
      <c r="AO11" s="57">
        <f t="shared" si="6"/>
        <v>44349</v>
      </c>
      <c r="AP11" s="57">
        <f t="shared" si="6"/>
        <v>44350</v>
      </c>
      <c r="AQ11" s="57">
        <f t="shared" si="6"/>
        <v>44351</v>
      </c>
      <c r="AR11" s="57">
        <f t="shared" si="6"/>
        <v>44352</v>
      </c>
      <c r="AS11" s="57"/>
      <c r="AT11" s="59">
        <f>AM8</f>
        <v>44353</v>
      </c>
      <c r="AU11" s="330"/>
    </row>
    <row r="12" spans="2:49" ht="20.100000000000001" customHeight="1" thickTop="1" x14ac:dyDescent="0.2">
      <c r="B12" s="324" t="str">
        <f>'Riepilogo tsh'!B12</f>
        <v>Institutional research</v>
      </c>
      <c r="C12" s="325"/>
      <c r="D12" s="325"/>
      <c r="E12" s="96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7"/>
      <c r="AL12" s="97"/>
      <c r="AM12" s="97"/>
      <c r="AN12" s="98"/>
      <c r="AO12" s="98"/>
      <c r="AP12" s="98"/>
      <c r="AQ12" s="98"/>
      <c r="AR12" s="98"/>
      <c r="AS12" s="98"/>
      <c r="AT12" s="99"/>
      <c r="AU12" s="100">
        <f>SUM(E12:AT12)</f>
        <v>0</v>
      </c>
    </row>
    <row r="13" spans="2:49" ht="13.5" customHeight="1" x14ac:dyDescent="0.2">
      <c r="B13" s="341">
        <f>'Riepilogo tsh'!B13</f>
        <v>0</v>
      </c>
      <c r="C13" s="342"/>
      <c r="D13" s="342"/>
      <c r="E13" s="139">
        <f>SUM(E14:E18)</f>
        <v>0</v>
      </c>
      <c r="F13" s="139">
        <f t="shared" ref="F13:AT13" si="7">SUM(F14:F18)</f>
        <v>0</v>
      </c>
      <c r="G13" s="139">
        <f t="shared" si="7"/>
        <v>0</v>
      </c>
      <c r="H13" s="139">
        <f t="shared" si="7"/>
        <v>0</v>
      </c>
      <c r="I13" s="139">
        <f t="shared" si="7"/>
        <v>0</v>
      </c>
      <c r="J13" s="139">
        <f t="shared" si="7"/>
        <v>0</v>
      </c>
      <c r="K13" s="139">
        <f t="shared" si="7"/>
        <v>0</v>
      </c>
      <c r="L13" s="139">
        <f t="shared" si="7"/>
        <v>0</v>
      </c>
      <c r="M13" s="139">
        <f t="shared" si="7"/>
        <v>0</v>
      </c>
      <c r="N13" s="139">
        <f t="shared" si="7"/>
        <v>0</v>
      </c>
      <c r="O13" s="139">
        <f t="shared" si="7"/>
        <v>0</v>
      </c>
      <c r="P13" s="139">
        <f t="shared" si="7"/>
        <v>0</v>
      </c>
      <c r="Q13" s="139">
        <f t="shared" si="7"/>
        <v>0</v>
      </c>
      <c r="R13" s="139">
        <f t="shared" si="7"/>
        <v>0</v>
      </c>
      <c r="S13" s="139">
        <f t="shared" si="7"/>
        <v>0</v>
      </c>
      <c r="T13" s="139">
        <f t="shared" si="7"/>
        <v>0</v>
      </c>
      <c r="U13" s="139">
        <f t="shared" si="7"/>
        <v>0</v>
      </c>
      <c r="V13" s="139">
        <f t="shared" si="7"/>
        <v>0</v>
      </c>
      <c r="W13" s="139">
        <f t="shared" si="7"/>
        <v>0</v>
      </c>
      <c r="X13" s="139">
        <f t="shared" si="7"/>
        <v>0</v>
      </c>
      <c r="Y13" s="139">
        <f t="shared" si="7"/>
        <v>0</v>
      </c>
      <c r="Z13" s="139">
        <f t="shared" si="7"/>
        <v>0</v>
      </c>
      <c r="AA13" s="139">
        <f t="shared" si="7"/>
        <v>0</v>
      </c>
      <c r="AB13" s="139">
        <f t="shared" si="7"/>
        <v>0</v>
      </c>
      <c r="AC13" s="139">
        <f t="shared" si="7"/>
        <v>0</v>
      </c>
      <c r="AD13" s="139">
        <f t="shared" si="7"/>
        <v>0</v>
      </c>
      <c r="AE13" s="139">
        <f t="shared" si="7"/>
        <v>0</v>
      </c>
      <c r="AF13" s="139">
        <f t="shared" si="7"/>
        <v>0</v>
      </c>
      <c r="AG13" s="139">
        <f t="shared" si="7"/>
        <v>0</v>
      </c>
      <c r="AH13" s="139">
        <f t="shared" si="7"/>
        <v>0</v>
      </c>
      <c r="AI13" s="139">
        <f t="shared" si="7"/>
        <v>0</v>
      </c>
      <c r="AJ13" s="139">
        <f t="shared" si="7"/>
        <v>0</v>
      </c>
      <c r="AK13" s="139">
        <f t="shared" si="7"/>
        <v>0</v>
      </c>
      <c r="AL13" s="139">
        <f t="shared" si="7"/>
        <v>0</v>
      </c>
      <c r="AM13" s="139">
        <f t="shared" si="7"/>
        <v>0</v>
      </c>
      <c r="AN13" s="139">
        <f t="shared" si="7"/>
        <v>0</v>
      </c>
      <c r="AO13" s="139">
        <f t="shared" si="7"/>
        <v>0</v>
      </c>
      <c r="AP13" s="139">
        <f t="shared" si="7"/>
        <v>0</v>
      </c>
      <c r="AQ13" s="139">
        <f t="shared" si="7"/>
        <v>0</v>
      </c>
      <c r="AR13" s="139">
        <f t="shared" si="7"/>
        <v>0</v>
      </c>
      <c r="AS13" s="139">
        <f t="shared" si="7"/>
        <v>0</v>
      </c>
      <c r="AT13" s="139">
        <f t="shared" si="7"/>
        <v>0</v>
      </c>
      <c r="AU13" s="101">
        <f t="shared" ref="AU13:AU22" si="8">SUM(E13:AT13)</f>
        <v>0</v>
      </c>
    </row>
    <row r="14" spans="2:49" ht="13.5" customHeight="1" x14ac:dyDescent="0.2">
      <c r="B14" s="315" t="str">
        <f>'Riepilogo tsh'!L13</f>
        <v>WP1</v>
      </c>
      <c r="C14" s="316"/>
      <c r="D14" s="316"/>
      <c r="E14" s="170"/>
      <c r="F14" s="170"/>
      <c r="G14" s="170"/>
      <c r="H14" s="170"/>
      <c r="I14" s="170"/>
      <c r="J14" s="170"/>
      <c r="K14" s="170"/>
      <c r="L14" s="170"/>
      <c r="M14" s="170"/>
      <c r="N14" s="170"/>
      <c r="O14" s="170"/>
      <c r="P14" s="170"/>
      <c r="Q14" s="170"/>
      <c r="R14" s="170"/>
      <c r="S14" s="170"/>
      <c r="T14" s="170"/>
      <c r="U14" s="170"/>
      <c r="V14" s="170"/>
      <c r="W14" s="170"/>
      <c r="X14" s="170"/>
      <c r="Y14" s="170"/>
      <c r="Z14" s="170"/>
      <c r="AA14" s="170"/>
      <c r="AB14" s="170"/>
      <c r="AC14" s="170"/>
      <c r="AD14" s="170"/>
      <c r="AE14" s="170"/>
      <c r="AF14" s="170"/>
      <c r="AG14" s="170"/>
      <c r="AH14" s="170"/>
      <c r="AI14" s="170"/>
      <c r="AJ14" s="170"/>
      <c r="AK14" s="170"/>
      <c r="AL14" s="170"/>
      <c r="AM14" s="170"/>
      <c r="AN14" s="171"/>
      <c r="AO14" s="171"/>
      <c r="AP14" s="171"/>
      <c r="AQ14" s="171"/>
      <c r="AR14" s="171"/>
      <c r="AS14" s="171"/>
      <c r="AT14" s="171"/>
      <c r="AU14" s="172">
        <f t="shared" si="8"/>
        <v>0</v>
      </c>
    </row>
    <row r="15" spans="2:49" ht="13.5" customHeight="1" x14ac:dyDescent="0.2">
      <c r="B15" s="315" t="str">
        <f>'Riepilogo tsh'!M13</f>
        <v>WP2</v>
      </c>
      <c r="C15" s="316"/>
      <c r="D15" s="316"/>
      <c r="E15" s="170"/>
      <c r="F15" s="173"/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Q15" s="170"/>
      <c r="R15" s="170"/>
      <c r="S15" s="170"/>
      <c r="T15" s="170"/>
      <c r="U15" s="170"/>
      <c r="V15" s="170"/>
      <c r="W15" s="170"/>
      <c r="X15" s="170"/>
      <c r="Y15" s="170"/>
      <c r="Z15" s="170"/>
      <c r="AA15" s="170"/>
      <c r="AB15" s="170"/>
      <c r="AC15" s="170"/>
      <c r="AD15" s="170"/>
      <c r="AE15" s="170"/>
      <c r="AF15" s="170"/>
      <c r="AG15" s="170"/>
      <c r="AH15" s="170"/>
      <c r="AI15" s="170"/>
      <c r="AJ15" s="170"/>
      <c r="AK15" s="170"/>
      <c r="AL15" s="170"/>
      <c r="AM15" s="170"/>
      <c r="AN15" s="171"/>
      <c r="AO15" s="171"/>
      <c r="AP15" s="171"/>
      <c r="AQ15" s="171"/>
      <c r="AR15" s="171"/>
      <c r="AS15" s="171"/>
      <c r="AT15" s="171"/>
      <c r="AU15" s="169">
        <f t="shared" si="8"/>
        <v>0</v>
      </c>
    </row>
    <row r="16" spans="2:49" ht="13.5" customHeight="1" x14ac:dyDescent="0.2">
      <c r="B16" s="315" t="str">
        <f>'Riepilogo tsh'!N13</f>
        <v>WP3</v>
      </c>
      <c r="C16" s="316"/>
      <c r="D16" s="316"/>
      <c r="E16" s="170"/>
      <c r="F16" s="170"/>
      <c r="G16" s="170"/>
      <c r="H16" s="170"/>
      <c r="I16" s="170"/>
      <c r="J16" s="170"/>
      <c r="K16" s="170"/>
      <c r="L16" s="170"/>
      <c r="M16" s="170"/>
      <c r="N16" s="170"/>
      <c r="O16" s="170"/>
      <c r="P16" s="170"/>
      <c r="Q16" s="170"/>
      <c r="R16" s="170"/>
      <c r="S16" s="170"/>
      <c r="T16" s="170"/>
      <c r="U16" s="170"/>
      <c r="V16" s="170"/>
      <c r="W16" s="170"/>
      <c r="X16" s="170"/>
      <c r="Y16" s="170"/>
      <c r="Z16" s="170"/>
      <c r="AA16" s="170"/>
      <c r="AB16" s="170"/>
      <c r="AC16" s="170"/>
      <c r="AD16" s="170"/>
      <c r="AE16" s="170"/>
      <c r="AF16" s="170"/>
      <c r="AG16" s="170"/>
      <c r="AH16" s="170"/>
      <c r="AI16" s="170"/>
      <c r="AJ16" s="170"/>
      <c r="AK16" s="170"/>
      <c r="AL16" s="170"/>
      <c r="AM16" s="170"/>
      <c r="AN16" s="171"/>
      <c r="AO16" s="171"/>
      <c r="AP16" s="171"/>
      <c r="AQ16" s="171"/>
      <c r="AR16" s="171"/>
      <c r="AS16" s="171"/>
      <c r="AT16" s="171"/>
      <c r="AU16" s="172">
        <f t="shared" si="8"/>
        <v>0</v>
      </c>
    </row>
    <row r="17" spans="2:47" ht="13.5" customHeight="1" x14ac:dyDescent="0.2">
      <c r="B17" s="316" t="str">
        <f>'Riepilogo tsh'!O13</f>
        <v>WP 4</v>
      </c>
      <c r="C17" s="316"/>
      <c r="D17" s="316"/>
      <c r="E17" s="170"/>
      <c r="F17" s="170"/>
      <c r="G17" s="170"/>
      <c r="H17" s="170"/>
      <c r="I17" s="170"/>
      <c r="J17" s="170"/>
      <c r="K17" s="170"/>
      <c r="L17" s="170"/>
      <c r="M17" s="170"/>
      <c r="N17" s="170"/>
      <c r="O17" s="170"/>
      <c r="P17" s="170"/>
      <c r="Q17" s="170"/>
      <c r="R17" s="170"/>
      <c r="S17" s="170"/>
      <c r="T17" s="170"/>
      <c r="U17" s="170"/>
      <c r="V17" s="170"/>
      <c r="W17" s="170"/>
      <c r="X17" s="170"/>
      <c r="Y17" s="170"/>
      <c r="Z17" s="170"/>
      <c r="AA17" s="170"/>
      <c r="AB17" s="170"/>
      <c r="AC17" s="170"/>
      <c r="AD17" s="170"/>
      <c r="AE17" s="170"/>
      <c r="AF17" s="170"/>
      <c r="AG17" s="170"/>
      <c r="AH17" s="170"/>
      <c r="AI17" s="170"/>
      <c r="AJ17" s="170"/>
      <c r="AK17" s="170"/>
      <c r="AL17" s="170"/>
      <c r="AM17" s="170"/>
      <c r="AN17" s="171"/>
      <c r="AO17" s="171"/>
      <c r="AP17" s="171"/>
      <c r="AQ17" s="171"/>
      <c r="AR17" s="171"/>
      <c r="AS17" s="171"/>
      <c r="AT17" s="171"/>
      <c r="AU17" s="169">
        <f t="shared" si="8"/>
        <v>0</v>
      </c>
    </row>
    <row r="18" spans="2:47" ht="13.5" customHeight="1" x14ac:dyDescent="0.2">
      <c r="B18" s="375" t="s">
        <v>116</v>
      </c>
      <c r="C18" s="376"/>
      <c r="D18" s="377"/>
      <c r="E18" s="170"/>
      <c r="F18" s="170"/>
      <c r="G18" s="170"/>
      <c r="H18" s="170"/>
      <c r="I18" s="170"/>
      <c r="J18" s="170"/>
      <c r="K18" s="170"/>
      <c r="L18" s="170"/>
      <c r="M18" s="170"/>
      <c r="N18" s="170"/>
      <c r="O18" s="170"/>
      <c r="P18" s="170"/>
      <c r="Q18" s="170"/>
      <c r="R18" s="170"/>
      <c r="S18" s="170"/>
      <c r="T18" s="170"/>
      <c r="U18" s="170"/>
      <c r="V18" s="170"/>
      <c r="W18" s="170"/>
      <c r="X18" s="170"/>
      <c r="Y18" s="170"/>
      <c r="Z18" s="170"/>
      <c r="AA18" s="170"/>
      <c r="AB18" s="170"/>
      <c r="AC18" s="170"/>
      <c r="AD18" s="170"/>
      <c r="AE18" s="170"/>
      <c r="AF18" s="170"/>
      <c r="AG18" s="170"/>
      <c r="AH18" s="170"/>
      <c r="AI18" s="170"/>
      <c r="AJ18" s="170"/>
      <c r="AK18" s="170"/>
      <c r="AL18" s="170"/>
      <c r="AM18" s="170"/>
      <c r="AN18" s="171"/>
      <c r="AO18" s="171"/>
      <c r="AP18" s="171"/>
      <c r="AQ18" s="171"/>
      <c r="AR18" s="171"/>
      <c r="AS18" s="171"/>
      <c r="AT18" s="171"/>
      <c r="AU18" s="169"/>
    </row>
    <row r="19" spans="2:47" ht="13.5" customHeight="1" x14ac:dyDescent="0.2">
      <c r="B19" s="378" t="s">
        <v>24</v>
      </c>
      <c r="C19" s="379"/>
      <c r="D19" s="379"/>
      <c r="E19" s="162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3"/>
      <c r="R19" s="163"/>
      <c r="S19" s="163"/>
      <c r="T19" s="163"/>
      <c r="U19" s="163"/>
      <c r="V19" s="163"/>
      <c r="W19" s="163"/>
      <c r="X19" s="163"/>
      <c r="Y19" s="163"/>
      <c r="Z19" s="163"/>
      <c r="AA19" s="163"/>
      <c r="AB19" s="163"/>
      <c r="AC19" s="163"/>
      <c r="AD19" s="163"/>
      <c r="AE19" s="163"/>
      <c r="AF19" s="163"/>
      <c r="AG19" s="163"/>
      <c r="AH19" s="163"/>
      <c r="AI19" s="163"/>
      <c r="AJ19" s="163"/>
      <c r="AK19" s="163"/>
      <c r="AL19" s="163"/>
      <c r="AM19" s="163"/>
      <c r="AN19" s="164"/>
      <c r="AO19" s="164"/>
      <c r="AP19" s="164"/>
      <c r="AQ19" s="164"/>
      <c r="AR19" s="164"/>
      <c r="AS19" s="164"/>
      <c r="AT19" s="165"/>
      <c r="AU19" s="102">
        <f t="shared" si="8"/>
        <v>0</v>
      </c>
    </row>
    <row r="20" spans="2:47" x14ac:dyDescent="0.2">
      <c r="B20" s="358" t="s">
        <v>26</v>
      </c>
      <c r="C20" s="359"/>
      <c r="D20" s="359"/>
      <c r="E20" s="103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104"/>
      <c r="AM20" s="104"/>
      <c r="AN20" s="105"/>
      <c r="AO20" s="105"/>
      <c r="AP20" s="105"/>
      <c r="AQ20" s="105"/>
      <c r="AR20" s="105"/>
      <c r="AS20" s="105"/>
      <c r="AT20" s="106"/>
      <c r="AU20" s="107">
        <f t="shared" si="8"/>
        <v>0</v>
      </c>
    </row>
    <row r="21" spans="2:47" ht="13.5" thickBot="1" x14ac:dyDescent="0.25">
      <c r="B21" s="360" t="s">
        <v>28</v>
      </c>
      <c r="C21" s="361"/>
      <c r="D21" s="361"/>
      <c r="E21" s="108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110"/>
      <c r="AO21" s="110"/>
      <c r="AP21" s="110"/>
      <c r="AQ21" s="110"/>
      <c r="AR21" s="110"/>
      <c r="AS21" s="110"/>
      <c r="AT21" s="111"/>
      <c r="AU21" s="112">
        <f t="shared" si="8"/>
        <v>0</v>
      </c>
    </row>
    <row r="22" spans="2:47" ht="14.25" thickTop="1" thickBot="1" x14ac:dyDescent="0.25">
      <c r="B22" s="360" t="s">
        <v>63</v>
      </c>
      <c r="C22" s="361"/>
      <c r="D22" s="361"/>
      <c r="E22" s="140">
        <f>E12+E13+E19+E20+E21</f>
        <v>0</v>
      </c>
      <c r="F22" s="140">
        <f t="shared" ref="F22:AT22" si="9">F12+F13+F19+F20+F21</f>
        <v>0</v>
      </c>
      <c r="G22" s="140">
        <f t="shared" si="9"/>
        <v>0</v>
      </c>
      <c r="H22" s="140">
        <f t="shared" si="9"/>
        <v>0</v>
      </c>
      <c r="I22" s="140">
        <f t="shared" si="9"/>
        <v>0</v>
      </c>
      <c r="J22" s="140">
        <f t="shared" si="9"/>
        <v>0</v>
      </c>
      <c r="K22" s="140">
        <f t="shared" si="9"/>
        <v>0</v>
      </c>
      <c r="L22" s="140">
        <f t="shared" si="9"/>
        <v>0</v>
      </c>
      <c r="M22" s="140">
        <f t="shared" si="9"/>
        <v>0</v>
      </c>
      <c r="N22" s="140">
        <f t="shared" si="9"/>
        <v>0</v>
      </c>
      <c r="O22" s="140">
        <f t="shared" si="9"/>
        <v>0</v>
      </c>
      <c r="P22" s="140">
        <f t="shared" si="9"/>
        <v>0</v>
      </c>
      <c r="Q22" s="140">
        <f t="shared" si="9"/>
        <v>0</v>
      </c>
      <c r="R22" s="140">
        <f t="shared" si="9"/>
        <v>0</v>
      </c>
      <c r="S22" s="140">
        <f t="shared" si="9"/>
        <v>0</v>
      </c>
      <c r="T22" s="140">
        <f t="shared" si="9"/>
        <v>0</v>
      </c>
      <c r="U22" s="140">
        <f t="shared" si="9"/>
        <v>0</v>
      </c>
      <c r="V22" s="140">
        <f t="shared" si="9"/>
        <v>0</v>
      </c>
      <c r="W22" s="140">
        <f t="shared" si="9"/>
        <v>0</v>
      </c>
      <c r="X22" s="140">
        <f t="shared" si="9"/>
        <v>0</v>
      </c>
      <c r="Y22" s="140">
        <f t="shared" si="9"/>
        <v>0</v>
      </c>
      <c r="Z22" s="140">
        <f t="shared" si="9"/>
        <v>0</v>
      </c>
      <c r="AA22" s="140">
        <f t="shared" si="9"/>
        <v>0</v>
      </c>
      <c r="AB22" s="140">
        <f t="shared" si="9"/>
        <v>0</v>
      </c>
      <c r="AC22" s="140">
        <f t="shared" si="9"/>
        <v>0</v>
      </c>
      <c r="AD22" s="140">
        <f t="shared" si="9"/>
        <v>0</v>
      </c>
      <c r="AE22" s="140">
        <f t="shared" si="9"/>
        <v>0</v>
      </c>
      <c r="AF22" s="140">
        <f t="shared" si="9"/>
        <v>0</v>
      </c>
      <c r="AG22" s="140">
        <f t="shared" si="9"/>
        <v>0</v>
      </c>
      <c r="AH22" s="140">
        <f t="shared" si="9"/>
        <v>0</v>
      </c>
      <c r="AI22" s="140">
        <f t="shared" si="9"/>
        <v>0</v>
      </c>
      <c r="AJ22" s="140">
        <f t="shared" si="9"/>
        <v>0</v>
      </c>
      <c r="AK22" s="140">
        <f t="shared" si="9"/>
        <v>0</v>
      </c>
      <c r="AL22" s="140">
        <f t="shared" si="9"/>
        <v>0</v>
      </c>
      <c r="AM22" s="140">
        <f t="shared" si="9"/>
        <v>0</v>
      </c>
      <c r="AN22" s="140">
        <f t="shared" si="9"/>
        <v>0</v>
      </c>
      <c r="AO22" s="140">
        <f t="shared" si="9"/>
        <v>0</v>
      </c>
      <c r="AP22" s="140">
        <f t="shared" si="9"/>
        <v>0</v>
      </c>
      <c r="AQ22" s="140">
        <f t="shared" si="9"/>
        <v>0</v>
      </c>
      <c r="AR22" s="140">
        <f t="shared" si="9"/>
        <v>0</v>
      </c>
      <c r="AS22" s="140">
        <f t="shared" si="9"/>
        <v>0</v>
      </c>
      <c r="AT22" s="140">
        <f t="shared" si="9"/>
        <v>0</v>
      </c>
      <c r="AU22" s="111">
        <f t="shared" si="8"/>
        <v>0</v>
      </c>
    </row>
    <row r="23" spans="2:47" ht="14.25" thickTop="1" thickBot="1" x14ac:dyDescent="0.25">
      <c r="B23" s="61"/>
      <c r="C23" s="61"/>
      <c r="D23" s="61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3"/>
      <c r="AO23" s="63"/>
      <c r="AP23" s="63"/>
      <c r="AQ23" s="63"/>
      <c r="AR23" s="63"/>
      <c r="AS23" s="63"/>
      <c r="AT23" s="63"/>
    </row>
    <row r="24" spans="2:47" ht="22.5" customHeight="1" thickTop="1" x14ac:dyDescent="0.2">
      <c r="B24" s="362" t="s">
        <v>60</v>
      </c>
      <c r="C24" s="363"/>
      <c r="D24" s="374">
        <f>'Riepilogo tsh'!B13</f>
        <v>0</v>
      </c>
      <c r="E24" s="374"/>
      <c r="F24" s="374"/>
      <c r="G24" s="374"/>
      <c r="H24" s="374"/>
      <c r="I24" s="331"/>
      <c r="J24" s="331"/>
      <c r="K24" s="331"/>
      <c r="L24" s="331"/>
      <c r="M24" s="331"/>
      <c r="N24" s="331"/>
      <c r="O24" s="331"/>
      <c r="P24" s="331"/>
      <c r="Q24" s="331"/>
      <c r="R24" s="331"/>
      <c r="S24" s="331"/>
      <c r="T24" s="331"/>
      <c r="U24" s="331"/>
      <c r="V24" s="331"/>
      <c r="W24" s="331"/>
      <c r="X24" s="331"/>
      <c r="Y24" s="331"/>
      <c r="Z24" s="331"/>
      <c r="AA24" s="331"/>
      <c r="AB24" s="331"/>
      <c r="AC24" s="331"/>
      <c r="AD24" s="331"/>
      <c r="AE24" s="331"/>
      <c r="AF24" s="331"/>
      <c r="AG24" s="331"/>
      <c r="AH24" s="331"/>
      <c r="AI24" s="331"/>
      <c r="AJ24" s="331"/>
      <c r="AK24" s="331"/>
      <c r="AL24" s="331"/>
      <c r="AM24" s="331"/>
      <c r="AN24" s="331"/>
      <c r="AO24" s="331"/>
      <c r="AP24" s="331"/>
      <c r="AQ24" s="331"/>
      <c r="AR24" s="331"/>
      <c r="AS24" s="331"/>
      <c r="AT24" s="331"/>
      <c r="AU24" s="332"/>
    </row>
    <row r="25" spans="2:47" ht="22.5" customHeight="1" x14ac:dyDescent="0.2">
      <c r="B25" s="364"/>
      <c r="C25" s="365"/>
      <c r="D25" s="370"/>
      <c r="E25" s="370"/>
      <c r="F25" s="370"/>
      <c r="G25" s="370"/>
      <c r="H25" s="370"/>
      <c r="I25" s="371"/>
      <c r="J25" s="371"/>
      <c r="K25" s="371"/>
      <c r="L25" s="371"/>
      <c r="M25" s="371"/>
      <c r="N25" s="371"/>
      <c r="O25" s="371"/>
      <c r="P25" s="371"/>
      <c r="Q25" s="371"/>
      <c r="R25" s="371"/>
      <c r="S25" s="371"/>
      <c r="T25" s="371"/>
      <c r="U25" s="371"/>
      <c r="V25" s="371"/>
      <c r="W25" s="371"/>
      <c r="X25" s="371"/>
      <c r="Y25" s="371"/>
      <c r="Z25" s="371"/>
      <c r="AA25" s="371"/>
      <c r="AB25" s="371"/>
      <c r="AC25" s="371"/>
      <c r="AD25" s="371"/>
      <c r="AE25" s="371"/>
      <c r="AF25" s="371"/>
      <c r="AG25" s="371"/>
      <c r="AH25" s="371"/>
      <c r="AI25" s="371"/>
      <c r="AJ25" s="371"/>
      <c r="AK25" s="371"/>
      <c r="AL25" s="371"/>
      <c r="AM25" s="371"/>
      <c r="AN25" s="371"/>
      <c r="AO25" s="371"/>
      <c r="AP25" s="371"/>
      <c r="AQ25" s="371"/>
      <c r="AR25" s="371"/>
      <c r="AS25" s="371"/>
      <c r="AT25" s="371"/>
      <c r="AU25" s="372"/>
    </row>
    <row r="26" spans="2:47" ht="22.5" customHeight="1" x14ac:dyDescent="0.2">
      <c r="B26" s="364"/>
      <c r="C26" s="365"/>
      <c r="D26" s="370"/>
      <c r="E26" s="370"/>
      <c r="F26" s="370"/>
      <c r="G26" s="370"/>
      <c r="H26" s="370"/>
      <c r="I26" s="371"/>
      <c r="J26" s="371"/>
      <c r="K26" s="371"/>
      <c r="L26" s="371"/>
      <c r="M26" s="371"/>
      <c r="N26" s="371"/>
      <c r="O26" s="371"/>
      <c r="P26" s="371"/>
      <c r="Q26" s="371"/>
      <c r="R26" s="371"/>
      <c r="S26" s="371"/>
      <c r="T26" s="371"/>
      <c r="U26" s="371"/>
      <c r="V26" s="371"/>
      <c r="W26" s="371"/>
      <c r="X26" s="371"/>
      <c r="Y26" s="371"/>
      <c r="Z26" s="371"/>
      <c r="AA26" s="371"/>
      <c r="AB26" s="371"/>
      <c r="AC26" s="371"/>
      <c r="AD26" s="371"/>
      <c r="AE26" s="371"/>
      <c r="AF26" s="371"/>
      <c r="AG26" s="371"/>
      <c r="AH26" s="371"/>
      <c r="AI26" s="371"/>
      <c r="AJ26" s="371"/>
      <c r="AK26" s="371"/>
      <c r="AL26" s="371"/>
      <c r="AM26" s="371"/>
      <c r="AN26" s="371"/>
      <c r="AO26" s="371"/>
      <c r="AP26" s="371"/>
      <c r="AQ26" s="371"/>
      <c r="AR26" s="371"/>
      <c r="AS26" s="371"/>
      <c r="AT26" s="371"/>
      <c r="AU26" s="372"/>
    </row>
    <row r="27" spans="2:47" ht="22.5" customHeight="1" x14ac:dyDescent="0.2">
      <c r="B27" s="364"/>
      <c r="C27" s="365"/>
      <c r="D27" s="370"/>
      <c r="E27" s="370"/>
      <c r="F27" s="370"/>
      <c r="G27" s="370"/>
      <c r="H27" s="370"/>
      <c r="I27" s="371"/>
      <c r="J27" s="371"/>
      <c r="K27" s="371"/>
      <c r="L27" s="371"/>
      <c r="M27" s="371"/>
      <c r="N27" s="371"/>
      <c r="O27" s="371"/>
      <c r="P27" s="371"/>
      <c r="Q27" s="371"/>
      <c r="R27" s="371"/>
      <c r="S27" s="371"/>
      <c r="T27" s="371"/>
      <c r="U27" s="371"/>
      <c r="V27" s="371"/>
      <c r="W27" s="371"/>
      <c r="X27" s="371"/>
      <c r="Y27" s="371"/>
      <c r="Z27" s="371"/>
      <c r="AA27" s="371"/>
      <c r="AB27" s="371"/>
      <c r="AC27" s="371"/>
      <c r="AD27" s="371"/>
      <c r="AE27" s="371"/>
      <c r="AF27" s="371"/>
      <c r="AG27" s="371"/>
      <c r="AH27" s="371"/>
      <c r="AI27" s="371"/>
      <c r="AJ27" s="371"/>
      <c r="AK27" s="371"/>
      <c r="AL27" s="371"/>
      <c r="AM27" s="371"/>
      <c r="AN27" s="371"/>
      <c r="AO27" s="371"/>
      <c r="AP27" s="371"/>
      <c r="AQ27" s="371"/>
      <c r="AR27" s="371"/>
      <c r="AS27" s="371"/>
      <c r="AT27" s="371"/>
      <c r="AU27" s="372"/>
    </row>
    <row r="28" spans="2:47" ht="22.5" customHeight="1" thickBot="1" x14ac:dyDescent="0.25">
      <c r="B28" s="366"/>
      <c r="C28" s="367"/>
      <c r="D28" s="373"/>
      <c r="E28" s="373"/>
      <c r="F28" s="373"/>
      <c r="G28" s="373"/>
      <c r="H28" s="373"/>
      <c r="I28" s="368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8"/>
      <c r="AC28" s="368"/>
      <c r="AD28" s="368"/>
      <c r="AE28" s="368"/>
      <c r="AF28" s="368"/>
      <c r="AG28" s="368"/>
      <c r="AH28" s="368"/>
      <c r="AI28" s="368"/>
      <c r="AJ28" s="368"/>
      <c r="AK28" s="368"/>
      <c r="AL28" s="368"/>
      <c r="AM28" s="368"/>
      <c r="AN28" s="368"/>
      <c r="AO28" s="368"/>
      <c r="AP28" s="368"/>
      <c r="AQ28" s="368"/>
      <c r="AR28" s="368"/>
      <c r="AS28" s="368"/>
      <c r="AT28" s="368"/>
      <c r="AU28" s="369"/>
    </row>
    <row r="29" spans="2:47" ht="12.75" customHeight="1" thickTop="1" x14ac:dyDescent="0.2"/>
    <row r="30" spans="2:47" ht="13.5" customHeight="1" x14ac:dyDescent="0.2">
      <c r="C30" s="357" t="s">
        <v>61</v>
      </c>
      <c r="D30" s="357"/>
      <c r="E30" s="357"/>
      <c r="F30" s="357"/>
      <c r="G30" s="357"/>
      <c r="H30" s="357"/>
      <c r="I30" s="357"/>
      <c r="J30" s="357"/>
      <c r="K30" s="357"/>
      <c r="AC30" s="4"/>
      <c r="AD30" s="357" t="s">
        <v>61</v>
      </c>
      <c r="AE30" s="357"/>
      <c r="AF30" s="357"/>
      <c r="AG30" s="357"/>
      <c r="AH30" s="357"/>
      <c r="AI30" s="357"/>
      <c r="AJ30" s="357"/>
      <c r="AK30" s="357"/>
      <c r="AL30" s="357"/>
      <c r="AM30" s="357"/>
      <c r="AN30" s="357"/>
      <c r="AO30" s="357"/>
      <c r="AP30" s="357"/>
    </row>
    <row r="31" spans="2:47" ht="13.5" customHeight="1" x14ac:dyDescent="0.2">
      <c r="C31" s="352">
        <f>'Riepilogo tsh'!B5</f>
        <v>0</v>
      </c>
      <c r="D31" s="352"/>
      <c r="E31" s="352"/>
      <c r="F31" s="352"/>
      <c r="G31" s="352"/>
      <c r="H31" s="352"/>
      <c r="I31" s="352"/>
      <c r="J31" s="352"/>
      <c r="K31" s="352"/>
      <c r="AD31" s="352">
        <f>G5</f>
        <v>0</v>
      </c>
      <c r="AE31" s="352"/>
      <c r="AF31" s="352"/>
      <c r="AG31" s="352"/>
      <c r="AH31" s="352"/>
      <c r="AI31" s="352"/>
      <c r="AJ31" s="352"/>
      <c r="AK31" s="352"/>
      <c r="AL31" s="352"/>
      <c r="AM31" s="352"/>
      <c r="AN31" s="352"/>
      <c r="AO31" s="352"/>
      <c r="AP31" s="352"/>
    </row>
    <row r="32" spans="2:47" ht="13.5" customHeight="1" x14ac:dyDescent="0.2"/>
    <row r="33" spans="3:33" ht="13.5" customHeight="1" x14ac:dyDescent="0.2">
      <c r="C33" s="60" t="s">
        <v>62</v>
      </c>
      <c r="D33" s="353"/>
      <c r="E33" s="353"/>
      <c r="F33" s="353"/>
      <c r="AC33" s="354" t="s">
        <v>62</v>
      </c>
      <c r="AD33" s="354"/>
      <c r="AE33" s="353"/>
      <c r="AF33" s="353"/>
      <c r="AG33" s="353"/>
    </row>
    <row r="34" spans="3:33" ht="13.5" customHeight="1" x14ac:dyDescent="0.2"/>
    <row r="35" spans="3:33" ht="13.5" customHeight="1" x14ac:dyDescent="0.2"/>
    <row r="36" spans="3:33" ht="13.5" customHeight="1" x14ac:dyDescent="0.2"/>
    <row r="37" spans="3:33" ht="13.5" customHeight="1" x14ac:dyDescent="0.2"/>
    <row r="38" spans="3:33" ht="13.5" customHeight="1" x14ac:dyDescent="0.2"/>
    <row r="39" spans="3:33" ht="13.5" customHeight="1" x14ac:dyDescent="0.2"/>
    <row r="40" spans="3:33" ht="13.5" customHeight="1" x14ac:dyDescent="0.2"/>
    <row r="41" spans="3:33" ht="13.5" customHeight="1" x14ac:dyDescent="0.2"/>
    <row r="42" spans="3:33" ht="13.5" customHeight="1" x14ac:dyDescent="0.2"/>
    <row r="43" spans="3:33" ht="13.5" customHeight="1" x14ac:dyDescent="0.2"/>
    <row r="44" spans="3:33" ht="13.5" customHeight="1" x14ac:dyDescent="0.2"/>
    <row r="45" spans="3:33" ht="13.5" customHeight="1" x14ac:dyDescent="0.2"/>
    <row r="46" spans="3:33" ht="13.5" customHeight="1" x14ac:dyDescent="0.2"/>
    <row r="47" spans="3:33" ht="13.5" customHeight="1" x14ac:dyDescent="0.2"/>
    <row r="48" spans="3:33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71" ht="20.100000000000001" customHeight="1" x14ac:dyDescent="0.2"/>
    <row r="72" ht="20.100000000000001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14" ht="20.100000000000001" customHeight="1" x14ac:dyDescent="0.2"/>
    <row r="115" ht="20.100000000000001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7" ht="20.100000000000001" customHeight="1" x14ac:dyDescent="0.2"/>
    <row r="158" ht="20.100000000000001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200" ht="20.100000000000001" customHeight="1" x14ac:dyDescent="0.2"/>
    <row r="201" ht="20.100000000000001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</sheetData>
  <protectedRanges>
    <protectedRange sqref="G7:J7 G5:J5 G3:J3 G1:J1" name="Intervallo1_1"/>
  </protectedRanges>
  <mergeCells count="48">
    <mergeCell ref="AG1:AM1"/>
    <mergeCell ref="G1:S2"/>
    <mergeCell ref="G3:S4"/>
    <mergeCell ref="V1:Y2"/>
    <mergeCell ref="Z1:AC2"/>
    <mergeCell ref="V3:Y4"/>
    <mergeCell ref="Z3:AC4"/>
    <mergeCell ref="AU10:AU11"/>
    <mergeCell ref="Z7:AC8"/>
    <mergeCell ref="G5:S6"/>
    <mergeCell ref="V5:Y6"/>
    <mergeCell ref="Z5:AC6"/>
    <mergeCell ref="G7:J7"/>
    <mergeCell ref="V7:Y8"/>
    <mergeCell ref="B17:D17"/>
    <mergeCell ref="B10:D11"/>
    <mergeCell ref="B12:D12"/>
    <mergeCell ref="B13:D13"/>
    <mergeCell ref="B7:B8"/>
    <mergeCell ref="C7:F8"/>
    <mergeCell ref="B14:D14"/>
    <mergeCell ref="B16:D16"/>
    <mergeCell ref="B15:D15"/>
    <mergeCell ref="AV2:AW2"/>
    <mergeCell ref="I27:AU27"/>
    <mergeCell ref="D28:H28"/>
    <mergeCell ref="I28:AU28"/>
    <mergeCell ref="I25:AU25"/>
    <mergeCell ref="B20:D20"/>
    <mergeCell ref="D26:H26"/>
    <mergeCell ref="I26:AU26"/>
    <mergeCell ref="D27:H27"/>
    <mergeCell ref="B19:D19"/>
    <mergeCell ref="D25:H25"/>
    <mergeCell ref="B21:D21"/>
    <mergeCell ref="B22:D22"/>
    <mergeCell ref="B24:C28"/>
    <mergeCell ref="I24:AU24"/>
    <mergeCell ref="B1:F2"/>
    <mergeCell ref="B18:D18"/>
    <mergeCell ref="C30:K30"/>
    <mergeCell ref="AD30:AP30"/>
    <mergeCell ref="D24:H24"/>
    <mergeCell ref="D33:F33"/>
    <mergeCell ref="AC33:AD33"/>
    <mergeCell ref="AE33:AG33"/>
    <mergeCell ref="C31:K31"/>
    <mergeCell ref="AD31:AP31"/>
  </mergeCells>
  <phoneticPr fontId="0" type="noConversion"/>
  <conditionalFormatting sqref="E11:H11 S11:AT11">
    <cfRule type="expression" dxfId="127" priority="10" stopIfTrue="1">
      <formula>NOT(MONTH(E11)=$AF$1)</formula>
    </cfRule>
    <cfRule type="expression" dxfId="126" priority="11" stopIfTrue="1">
      <formula>MATCH(E11,Festivita,0)&gt;0</formula>
    </cfRule>
  </conditionalFormatting>
  <conditionalFormatting sqref="E10:I10">
    <cfRule type="expression" dxfId="125" priority="12" stopIfTrue="1">
      <formula>MATCH(E11,Festivita,0)&gt;0</formula>
    </cfRule>
  </conditionalFormatting>
  <conditionalFormatting sqref="AG3:AM8">
    <cfRule type="expression" dxfId="124" priority="13" stopIfTrue="1">
      <formula>NOT(MONTH(AG3)=$AF$1)</formula>
    </cfRule>
    <cfRule type="expression" dxfId="123" priority="14" stopIfTrue="1">
      <formula>MATCH(AG3,Festivita,0)&gt;0</formula>
    </cfRule>
  </conditionalFormatting>
  <conditionalFormatting sqref="AD3:AD8">
    <cfRule type="expression" dxfId="122" priority="15" stopIfTrue="1">
      <formula>NOT(MONTH(AD3)=$W$1)</formula>
    </cfRule>
    <cfRule type="expression" dxfId="121" priority="16" stopIfTrue="1">
      <formula>MATCH(AD3,Festivita,0)&gt;0</formula>
    </cfRule>
  </conditionalFormatting>
  <conditionalFormatting sqref="AN10:AR10">
    <cfRule type="expression" dxfId="120" priority="1" stopIfTrue="1">
      <formula>MATCH(AN11,Festivita,0)&gt;0</formula>
    </cfRule>
  </conditionalFormatting>
  <conditionalFormatting sqref="I11:P11">
    <cfRule type="expression" dxfId="119" priority="8" stopIfTrue="1">
      <formula>NOT(MONTH(I11)=$AF$1)</formula>
    </cfRule>
    <cfRule type="expression" dxfId="118" priority="9" stopIfTrue="1">
      <formula>MATCH(I11,Festivita,0)&gt;0</formula>
    </cfRule>
  </conditionalFormatting>
  <conditionalFormatting sqref="Q11:R11">
    <cfRule type="expression" dxfId="117" priority="6" stopIfTrue="1">
      <formula>NOT(MONTH(Q11)=$AF$1)</formula>
    </cfRule>
    <cfRule type="expression" dxfId="116" priority="7" stopIfTrue="1">
      <formula>MATCH(Q11,Festivita,0)&gt;0</formula>
    </cfRule>
  </conditionalFormatting>
  <conditionalFormatting sqref="L10:P10">
    <cfRule type="expression" dxfId="115" priority="5" stopIfTrue="1">
      <formula>MATCH(L11,Festivita,0)&gt;0</formula>
    </cfRule>
  </conditionalFormatting>
  <conditionalFormatting sqref="S10:W10">
    <cfRule type="expression" dxfId="114" priority="4" stopIfTrue="1">
      <formula>MATCH(S11,Festivita,0)&gt;0</formula>
    </cfRule>
  </conditionalFormatting>
  <conditionalFormatting sqref="Z10:AD10">
    <cfRule type="expression" dxfId="113" priority="3" stopIfTrue="1">
      <formula>MATCH(Z11,Festivita,0)&gt;0</formula>
    </cfRule>
  </conditionalFormatting>
  <conditionalFormatting sqref="AG10:AK10">
    <cfRule type="expression" dxfId="112" priority="2" stopIfTrue="1">
      <formula>MATCH(AG11,Festivita,0)&gt;0</formula>
    </cfRule>
  </conditionalFormatting>
  <hyperlinks>
    <hyperlink ref="AG3:AM3" location="settimana1_1" display="settimana1_1" xr:uid="{00000000-0004-0000-0700-000000000000}"/>
    <hyperlink ref="AG4:AM4" location="settimana1_2" display="settimana1_2" xr:uid="{00000000-0004-0000-0700-000001000000}"/>
    <hyperlink ref="AG5:AM5" location="settimana1_3" display="settimana1_3" xr:uid="{00000000-0004-0000-0700-000002000000}"/>
    <hyperlink ref="AG6:AM6" location="settimana1_4" display="settimana1_4" xr:uid="{00000000-0004-0000-0700-000003000000}"/>
    <hyperlink ref="AG7:AM7" location="settimana1_5" display="settimana1_5" xr:uid="{00000000-0004-0000-0700-000004000000}"/>
    <hyperlink ref="AG8:AM8" location="settimana1_6" display="settimana1_6" xr:uid="{00000000-0004-0000-0700-000005000000}"/>
    <hyperlink ref="AV2:AW2" location="'Riepilogo tsh'!A22" display="Go to summary" xr:uid="{00000000-0004-0000-0700-000006000000}"/>
  </hyperlinks>
  <pageMargins left="0.47244094488188981" right="0.47244094488188981" top="0.39370078740157483" bottom="0.19685039370078741" header="0.31496062992125984" footer="0.31496062992125984"/>
  <pageSetup paperSize="9" scale="72" orientation="landscape" r:id="rId1"/>
  <headerFooter alignWithMargins="0">
    <oddHeader xml:space="preserve">&amp;R
</oddHeader>
  </headerFooter>
  <ignoredErrors>
    <ignoredError sqref="E14:AU17 E19:AU21 AU22 AU13" unlockedFormula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AW237"/>
  <sheetViews>
    <sheetView zoomScale="90" workbookViewId="0">
      <pane ySplit="11" topLeftCell="A12" activePane="bottomLeft" state="frozen"/>
      <selection activeCell="I45" sqref="I45:AU45"/>
      <selection pane="bottomLeft" activeCell="I18" sqref="I18"/>
    </sheetView>
  </sheetViews>
  <sheetFormatPr defaultColWidth="9.140625" defaultRowHeight="12.75" x14ac:dyDescent="0.2"/>
  <cols>
    <col min="1" max="1" width="8" style="1" customWidth="1"/>
    <col min="2" max="2" width="9.7109375" style="1" customWidth="1"/>
    <col min="3" max="3" width="9.5703125" style="1" customWidth="1"/>
    <col min="4" max="4" width="5.42578125" style="1" customWidth="1"/>
    <col min="5" max="47" width="3.5703125" style="1" customWidth="1"/>
    <col min="48" max="16384" width="9.140625" style="1"/>
  </cols>
  <sheetData>
    <row r="1" spans="2:49" ht="12.75" customHeight="1" thickTop="1" thickBot="1" x14ac:dyDescent="0.25">
      <c r="B1" s="333" t="s">
        <v>16</v>
      </c>
      <c r="C1" s="334"/>
      <c r="D1" s="334"/>
      <c r="E1" s="334"/>
      <c r="F1" s="335"/>
      <c r="G1" s="319" t="str">
        <f>'Riepilogo tsh'!B4</f>
        <v>Università degli studi di Napoli Federico II-Dipartimento di Giurisprudenza</v>
      </c>
      <c r="H1" s="319"/>
      <c r="I1" s="319"/>
      <c r="J1" s="319"/>
      <c r="K1" s="319"/>
      <c r="L1" s="319"/>
      <c r="M1" s="319"/>
      <c r="N1" s="319"/>
      <c r="O1" s="319"/>
      <c r="P1" s="319"/>
      <c r="Q1" s="319"/>
      <c r="R1" s="319"/>
      <c r="S1" s="320"/>
      <c r="T1" s="32"/>
      <c r="U1" s="32"/>
      <c r="V1" s="314"/>
      <c r="W1" s="314"/>
      <c r="X1" s="314"/>
      <c r="Y1" s="314"/>
      <c r="Z1" s="251"/>
      <c r="AA1" s="251"/>
      <c r="AB1" s="251"/>
      <c r="AC1" s="251"/>
      <c r="AD1" s="17"/>
      <c r="AF1" s="9">
        <v>6</v>
      </c>
      <c r="AG1" s="348" t="s">
        <v>43</v>
      </c>
      <c r="AH1" s="349"/>
      <c r="AI1" s="349"/>
      <c r="AJ1" s="349"/>
      <c r="AK1" s="349"/>
      <c r="AL1" s="349"/>
      <c r="AM1" s="350"/>
      <c r="AO1" s="14"/>
    </row>
    <row r="2" spans="2:49" ht="13.5" customHeight="1" thickTop="1" thickBot="1" x14ac:dyDescent="0.25">
      <c r="B2" s="336"/>
      <c r="C2" s="337"/>
      <c r="D2" s="337"/>
      <c r="E2" s="337"/>
      <c r="F2" s="338"/>
      <c r="G2" s="322"/>
      <c r="H2" s="322"/>
      <c r="I2" s="322"/>
      <c r="J2" s="322"/>
      <c r="K2" s="322"/>
      <c r="L2" s="322"/>
      <c r="M2" s="322"/>
      <c r="N2" s="322"/>
      <c r="O2" s="322"/>
      <c r="P2" s="322"/>
      <c r="Q2" s="322"/>
      <c r="R2" s="322"/>
      <c r="S2" s="323"/>
      <c r="T2" s="33"/>
      <c r="U2" s="33"/>
      <c r="V2" s="314"/>
      <c r="W2" s="314"/>
      <c r="X2" s="314"/>
      <c r="Y2" s="314"/>
      <c r="Z2" s="251"/>
      <c r="AA2" s="251"/>
      <c r="AB2" s="251"/>
      <c r="AC2" s="251"/>
      <c r="AD2" s="12"/>
      <c r="AF2" s="3">
        <f>DATE(Anno,AF1,1)</f>
        <v>44348</v>
      </c>
      <c r="AG2" s="39" t="s">
        <v>52</v>
      </c>
      <c r="AH2" s="40" t="s">
        <v>53</v>
      </c>
      <c r="AI2" s="40" t="s">
        <v>54</v>
      </c>
      <c r="AJ2" s="40" t="s">
        <v>55</v>
      </c>
      <c r="AK2" s="40" t="s">
        <v>56</v>
      </c>
      <c r="AL2" s="64" t="s">
        <v>57</v>
      </c>
      <c r="AM2" s="41" t="s">
        <v>58</v>
      </c>
      <c r="AV2" s="223" t="s">
        <v>83</v>
      </c>
      <c r="AW2" s="223"/>
    </row>
    <row r="3" spans="2:49" ht="13.5" customHeight="1" thickTop="1" x14ac:dyDescent="0.2">
      <c r="B3" s="24" t="s">
        <v>17</v>
      </c>
      <c r="C3" s="25"/>
      <c r="D3" s="25"/>
      <c r="E3" s="25"/>
      <c r="F3" s="26"/>
      <c r="G3" s="318">
        <f>'Riepilogo tsh'!B5</f>
        <v>0</v>
      </c>
      <c r="H3" s="319"/>
      <c r="I3" s="319"/>
      <c r="J3" s="319"/>
      <c r="K3" s="319"/>
      <c r="L3" s="319"/>
      <c r="M3" s="319"/>
      <c r="N3" s="319"/>
      <c r="O3" s="319"/>
      <c r="P3" s="319"/>
      <c r="Q3" s="319"/>
      <c r="R3" s="319"/>
      <c r="S3" s="320"/>
      <c r="T3" s="34"/>
      <c r="U3" s="34"/>
      <c r="V3" s="314"/>
      <c r="W3" s="314"/>
      <c r="X3" s="314"/>
      <c r="Y3" s="314"/>
      <c r="Z3" s="251"/>
      <c r="AA3" s="251"/>
      <c r="AB3" s="251"/>
      <c r="AC3" s="251"/>
      <c r="AD3" s="13"/>
      <c r="AG3" s="42">
        <f>(AF2-WEEKDAY(AF2,3))</f>
        <v>44347</v>
      </c>
      <c r="AH3" s="43">
        <f t="shared" ref="AH3:AM8" si="0">AG3+1</f>
        <v>44348</v>
      </c>
      <c r="AI3" s="43">
        <f t="shared" si="0"/>
        <v>44349</v>
      </c>
      <c r="AJ3" s="43">
        <f t="shared" si="0"/>
        <v>44350</v>
      </c>
      <c r="AK3" s="43">
        <f t="shared" si="0"/>
        <v>44351</v>
      </c>
      <c r="AL3" s="44">
        <f t="shared" si="0"/>
        <v>44352</v>
      </c>
      <c r="AM3" s="45">
        <f t="shared" si="0"/>
        <v>44353</v>
      </c>
    </row>
    <row r="4" spans="2:49" ht="13.5" customHeight="1" thickBot="1" x14ac:dyDescent="0.25">
      <c r="B4" s="27"/>
      <c r="C4" s="28"/>
      <c r="D4" s="28"/>
      <c r="E4" s="28"/>
      <c r="F4" s="29"/>
      <c r="G4" s="321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3"/>
      <c r="T4" s="35"/>
      <c r="U4" s="35"/>
      <c r="V4" s="314"/>
      <c r="W4" s="314"/>
      <c r="X4" s="314"/>
      <c r="Y4" s="314"/>
      <c r="Z4" s="251"/>
      <c r="AA4" s="251"/>
      <c r="AB4" s="251"/>
      <c r="AC4" s="251"/>
      <c r="AD4" s="13"/>
      <c r="AG4" s="46">
        <f>AM3+1</f>
        <v>44354</v>
      </c>
      <c r="AH4" s="10">
        <f t="shared" si="0"/>
        <v>44355</v>
      </c>
      <c r="AI4" s="10">
        <f t="shared" si="0"/>
        <v>44356</v>
      </c>
      <c r="AJ4" s="10">
        <f t="shared" si="0"/>
        <v>44357</v>
      </c>
      <c r="AK4" s="10">
        <f t="shared" si="0"/>
        <v>44358</v>
      </c>
      <c r="AL4" s="23">
        <f t="shared" si="0"/>
        <v>44359</v>
      </c>
      <c r="AM4" s="47">
        <f t="shared" si="0"/>
        <v>44360</v>
      </c>
    </row>
    <row r="5" spans="2:49" ht="13.5" customHeight="1" thickTop="1" x14ac:dyDescent="0.2">
      <c r="B5" s="24" t="s">
        <v>51</v>
      </c>
      <c r="C5" s="25"/>
      <c r="D5" s="25"/>
      <c r="E5" s="25"/>
      <c r="F5" s="26"/>
      <c r="G5" s="318">
        <f>'Riepilogo tsh'!B6</f>
        <v>0</v>
      </c>
      <c r="H5" s="319"/>
      <c r="I5" s="319"/>
      <c r="J5" s="319"/>
      <c r="K5" s="319"/>
      <c r="L5" s="319"/>
      <c r="M5" s="319"/>
      <c r="N5" s="319"/>
      <c r="O5" s="319"/>
      <c r="P5" s="319"/>
      <c r="Q5" s="319"/>
      <c r="R5" s="319"/>
      <c r="S5" s="320"/>
      <c r="T5" s="36"/>
      <c r="U5" s="36"/>
      <c r="V5" s="314"/>
      <c r="W5" s="314"/>
      <c r="X5" s="314"/>
      <c r="Y5" s="314"/>
      <c r="Z5" s="251"/>
      <c r="AA5" s="251"/>
      <c r="AB5" s="251"/>
      <c r="AC5" s="251"/>
      <c r="AD5" s="13"/>
      <c r="AG5" s="46">
        <f>AM4+1</f>
        <v>44361</v>
      </c>
      <c r="AH5" s="10">
        <f t="shared" si="0"/>
        <v>44362</v>
      </c>
      <c r="AI5" s="10">
        <f t="shared" si="0"/>
        <v>44363</v>
      </c>
      <c r="AJ5" s="10">
        <f t="shared" si="0"/>
        <v>44364</v>
      </c>
      <c r="AK5" s="10">
        <f t="shared" si="0"/>
        <v>44365</v>
      </c>
      <c r="AL5" s="23">
        <f t="shared" si="0"/>
        <v>44366</v>
      </c>
      <c r="AM5" s="47">
        <f t="shared" si="0"/>
        <v>44367</v>
      </c>
    </row>
    <row r="6" spans="2:49" ht="13.5" customHeight="1" thickBot="1" x14ac:dyDescent="0.25">
      <c r="B6" s="27"/>
      <c r="C6" s="28"/>
      <c r="D6" s="28"/>
      <c r="E6" s="28"/>
      <c r="F6" s="29"/>
      <c r="G6" s="321"/>
      <c r="H6" s="322"/>
      <c r="I6" s="322"/>
      <c r="J6" s="322"/>
      <c r="K6" s="322"/>
      <c r="L6" s="322"/>
      <c r="M6" s="322"/>
      <c r="N6" s="322"/>
      <c r="O6" s="322"/>
      <c r="P6" s="322"/>
      <c r="Q6" s="322"/>
      <c r="R6" s="322"/>
      <c r="S6" s="323"/>
      <c r="T6" s="35"/>
      <c r="U6" s="37"/>
      <c r="V6" s="314"/>
      <c r="W6" s="314"/>
      <c r="X6" s="314"/>
      <c r="Y6" s="314"/>
      <c r="Z6" s="251"/>
      <c r="AA6" s="251"/>
      <c r="AB6" s="251"/>
      <c r="AC6" s="251"/>
      <c r="AD6" s="13"/>
      <c r="AG6" s="46">
        <f>AM5+1</f>
        <v>44368</v>
      </c>
      <c r="AH6" s="10">
        <f t="shared" si="0"/>
        <v>44369</v>
      </c>
      <c r="AI6" s="10">
        <f t="shared" si="0"/>
        <v>44370</v>
      </c>
      <c r="AJ6" s="10">
        <f t="shared" si="0"/>
        <v>44371</v>
      </c>
      <c r="AK6" s="10">
        <f t="shared" si="0"/>
        <v>44372</v>
      </c>
      <c r="AL6" s="23">
        <f t="shared" si="0"/>
        <v>44373</v>
      </c>
      <c r="AM6" s="47">
        <f t="shared" si="0"/>
        <v>44374</v>
      </c>
    </row>
    <row r="7" spans="2:49" ht="13.5" customHeight="1" thickTop="1" x14ac:dyDescent="0.2">
      <c r="B7" s="327" t="s">
        <v>31</v>
      </c>
      <c r="C7" s="292">
        <f>'Impostazioni calendario'!F6</f>
        <v>2021</v>
      </c>
      <c r="D7" s="293"/>
      <c r="E7" s="293"/>
      <c r="F7" s="294"/>
      <c r="G7" s="326"/>
      <c r="H7" s="326"/>
      <c r="I7" s="326"/>
      <c r="J7" s="326"/>
      <c r="K7" s="30"/>
      <c r="L7" s="30"/>
      <c r="M7" s="30"/>
      <c r="N7" s="30"/>
      <c r="O7" s="30"/>
      <c r="P7" s="30"/>
      <c r="Q7" s="30"/>
      <c r="R7" s="31"/>
      <c r="S7" s="31"/>
      <c r="V7" s="317"/>
      <c r="W7" s="317"/>
      <c r="X7" s="317"/>
      <c r="Y7" s="317"/>
      <c r="Z7" s="251"/>
      <c r="AA7" s="251"/>
      <c r="AB7" s="251"/>
      <c r="AC7" s="251"/>
      <c r="AD7" s="13"/>
      <c r="AG7" s="46">
        <f>AM6+1</f>
        <v>44375</v>
      </c>
      <c r="AH7" s="10">
        <f t="shared" si="0"/>
        <v>44376</v>
      </c>
      <c r="AI7" s="10">
        <f t="shared" si="0"/>
        <v>44377</v>
      </c>
      <c r="AJ7" s="10">
        <f t="shared" si="0"/>
        <v>44378</v>
      </c>
      <c r="AK7" s="10">
        <f t="shared" si="0"/>
        <v>44379</v>
      </c>
      <c r="AL7" s="23">
        <f t="shared" si="0"/>
        <v>44380</v>
      </c>
      <c r="AM7" s="47">
        <f t="shared" si="0"/>
        <v>44381</v>
      </c>
      <c r="AP7" s="11"/>
    </row>
    <row r="8" spans="2:49" ht="13.5" customHeight="1" thickBot="1" x14ac:dyDescent="0.25">
      <c r="B8" s="328"/>
      <c r="C8" s="343"/>
      <c r="D8" s="344"/>
      <c r="E8" s="344"/>
      <c r="F8" s="345"/>
      <c r="T8" s="38"/>
      <c r="U8" s="30"/>
      <c r="V8" s="317"/>
      <c r="W8" s="317"/>
      <c r="X8" s="317"/>
      <c r="Y8" s="317"/>
      <c r="Z8" s="251"/>
      <c r="AA8" s="251"/>
      <c r="AB8" s="251"/>
      <c r="AC8" s="251"/>
      <c r="AD8" s="13"/>
      <c r="AG8" s="48">
        <f>AM7+1</f>
        <v>44382</v>
      </c>
      <c r="AH8" s="49">
        <f t="shared" si="0"/>
        <v>44383</v>
      </c>
      <c r="AI8" s="49">
        <f t="shared" si="0"/>
        <v>44384</v>
      </c>
      <c r="AJ8" s="49">
        <f t="shared" si="0"/>
        <v>44385</v>
      </c>
      <c r="AK8" s="49">
        <f t="shared" si="0"/>
        <v>44386</v>
      </c>
      <c r="AL8" s="50">
        <f t="shared" si="0"/>
        <v>44387</v>
      </c>
      <c r="AM8" s="51">
        <f t="shared" si="0"/>
        <v>44388</v>
      </c>
    </row>
    <row r="9" spans="2:49" ht="14.25" thickTop="1" thickBot="1" x14ac:dyDescent="0.25"/>
    <row r="10" spans="2:49" ht="20.100000000000001" customHeight="1" thickTop="1" thickBot="1" x14ac:dyDescent="0.25">
      <c r="B10" s="380" t="str">
        <f>AG1</f>
        <v>June</v>
      </c>
      <c r="C10" s="340"/>
      <c r="D10" s="340"/>
      <c r="E10" s="52" t="s">
        <v>52</v>
      </c>
      <c r="F10" s="53" t="s">
        <v>53</v>
      </c>
      <c r="G10" s="53" t="s">
        <v>54</v>
      </c>
      <c r="H10" s="53" t="s">
        <v>55</v>
      </c>
      <c r="I10" s="53" t="s">
        <v>56</v>
      </c>
      <c r="J10" s="54" t="s">
        <v>57</v>
      </c>
      <c r="K10" s="54" t="s">
        <v>58</v>
      </c>
      <c r="L10" s="53" t="s">
        <v>52</v>
      </c>
      <c r="M10" s="53" t="s">
        <v>53</v>
      </c>
      <c r="N10" s="53" t="s">
        <v>54</v>
      </c>
      <c r="O10" s="53" t="s">
        <v>55</v>
      </c>
      <c r="P10" s="53" t="s">
        <v>56</v>
      </c>
      <c r="Q10" s="54" t="s">
        <v>57</v>
      </c>
      <c r="R10" s="54" t="s">
        <v>58</v>
      </c>
      <c r="S10" s="53" t="s">
        <v>52</v>
      </c>
      <c r="T10" s="53" t="s">
        <v>53</v>
      </c>
      <c r="U10" s="53" t="s">
        <v>54</v>
      </c>
      <c r="V10" s="53" t="s">
        <v>55</v>
      </c>
      <c r="W10" s="53" t="s">
        <v>56</v>
      </c>
      <c r="X10" s="54" t="s">
        <v>57</v>
      </c>
      <c r="Y10" s="54" t="s">
        <v>58</v>
      </c>
      <c r="Z10" s="53" t="s">
        <v>52</v>
      </c>
      <c r="AA10" s="53" t="s">
        <v>53</v>
      </c>
      <c r="AB10" s="53" t="s">
        <v>54</v>
      </c>
      <c r="AC10" s="53" t="s">
        <v>55</v>
      </c>
      <c r="AD10" s="53" t="s">
        <v>56</v>
      </c>
      <c r="AE10" s="54" t="s">
        <v>57</v>
      </c>
      <c r="AF10" s="54" t="s">
        <v>58</v>
      </c>
      <c r="AG10" s="53" t="s">
        <v>52</v>
      </c>
      <c r="AH10" s="53" t="s">
        <v>53</v>
      </c>
      <c r="AI10" s="53" t="s">
        <v>54</v>
      </c>
      <c r="AJ10" s="53" t="s">
        <v>55</v>
      </c>
      <c r="AK10" s="53" t="s">
        <v>56</v>
      </c>
      <c r="AL10" s="54" t="s">
        <v>57</v>
      </c>
      <c r="AM10" s="54" t="s">
        <v>58</v>
      </c>
      <c r="AN10" s="53" t="s">
        <v>52</v>
      </c>
      <c r="AO10" s="53" t="s">
        <v>53</v>
      </c>
      <c r="AP10" s="53" t="s">
        <v>54</v>
      </c>
      <c r="AQ10" s="53" t="s">
        <v>55</v>
      </c>
      <c r="AR10" s="53" t="s">
        <v>56</v>
      </c>
      <c r="AS10" s="54" t="s">
        <v>57</v>
      </c>
      <c r="AT10" s="55" t="s">
        <v>58</v>
      </c>
      <c r="AU10" s="329" t="s">
        <v>64</v>
      </c>
    </row>
    <row r="11" spans="2:49" ht="20.100000000000001" customHeight="1" thickTop="1" thickBot="1" x14ac:dyDescent="0.25">
      <c r="B11" s="339"/>
      <c r="C11" s="340"/>
      <c r="D11" s="340"/>
      <c r="E11" s="56">
        <f t="shared" ref="E11:K11" si="1">AG3</f>
        <v>44347</v>
      </c>
      <c r="F11" s="57">
        <f t="shared" si="1"/>
        <v>44348</v>
      </c>
      <c r="G11" s="57">
        <f t="shared" si="1"/>
        <v>44349</v>
      </c>
      <c r="H11" s="57">
        <f t="shared" si="1"/>
        <v>44350</v>
      </c>
      <c r="I11" s="57">
        <f t="shared" si="1"/>
        <v>44351</v>
      </c>
      <c r="J11" s="58">
        <f t="shared" si="1"/>
        <v>44352</v>
      </c>
      <c r="K11" s="58">
        <f t="shared" si="1"/>
        <v>44353</v>
      </c>
      <c r="L11" s="57">
        <f t="shared" ref="L11:R11" si="2">AG4</f>
        <v>44354</v>
      </c>
      <c r="M11" s="57">
        <f t="shared" si="2"/>
        <v>44355</v>
      </c>
      <c r="N11" s="57">
        <f t="shared" si="2"/>
        <v>44356</v>
      </c>
      <c r="O11" s="57">
        <f t="shared" si="2"/>
        <v>44357</v>
      </c>
      <c r="P11" s="57">
        <f t="shared" si="2"/>
        <v>44358</v>
      </c>
      <c r="Q11" s="58">
        <f t="shared" si="2"/>
        <v>44359</v>
      </c>
      <c r="R11" s="58">
        <f t="shared" si="2"/>
        <v>44360</v>
      </c>
      <c r="S11" s="57">
        <f t="shared" ref="S11:Y11" si="3">AG5</f>
        <v>44361</v>
      </c>
      <c r="T11" s="57">
        <f t="shared" si="3"/>
        <v>44362</v>
      </c>
      <c r="U11" s="57">
        <f t="shared" si="3"/>
        <v>44363</v>
      </c>
      <c r="V11" s="57">
        <f t="shared" si="3"/>
        <v>44364</v>
      </c>
      <c r="W11" s="57">
        <f t="shared" si="3"/>
        <v>44365</v>
      </c>
      <c r="X11" s="58">
        <f t="shared" si="3"/>
        <v>44366</v>
      </c>
      <c r="Y11" s="58">
        <f t="shared" si="3"/>
        <v>44367</v>
      </c>
      <c r="Z11" s="57">
        <f t="shared" ref="Z11:AF11" si="4">AG6</f>
        <v>44368</v>
      </c>
      <c r="AA11" s="57">
        <f t="shared" si="4"/>
        <v>44369</v>
      </c>
      <c r="AB11" s="57">
        <f t="shared" si="4"/>
        <v>44370</v>
      </c>
      <c r="AC11" s="57">
        <f t="shared" si="4"/>
        <v>44371</v>
      </c>
      <c r="AD11" s="57">
        <f t="shared" si="4"/>
        <v>44372</v>
      </c>
      <c r="AE11" s="58">
        <f t="shared" si="4"/>
        <v>44373</v>
      </c>
      <c r="AF11" s="58">
        <f t="shared" si="4"/>
        <v>44374</v>
      </c>
      <c r="AG11" s="57">
        <f t="shared" ref="AG11:AL11" si="5">AG7</f>
        <v>44375</v>
      </c>
      <c r="AH11" s="57">
        <f t="shared" si="5"/>
        <v>44376</v>
      </c>
      <c r="AI11" s="57">
        <f t="shared" si="5"/>
        <v>44377</v>
      </c>
      <c r="AJ11" s="57">
        <f t="shared" si="5"/>
        <v>44378</v>
      </c>
      <c r="AK11" s="57">
        <f t="shared" si="5"/>
        <v>44379</v>
      </c>
      <c r="AL11" s="57">
        <f t="shared" si="5"/>
        <v>44380</v>
      </c>
      <c r="AM11" s="57">
        <f t="shared" ref="AM11:AR11" si="6">AG8</f>
        <v>44382</v>
      </c>
      <c r="AN11" s="57">
        <f t="shared" si="6"/>
        <v>44383</v>
      </c>
      <c r="AO11" s="57">
        <f t="shared" si="6"/>
        <v>44384</v>
      </c>
      <c r="AP11" s="57">
        <f t="shared" si="6"/>
        <v>44385</v>
      </c>
      <c r="AQ11" s="57">
        <f t="shared" si="6"/>
        <v>44386</v>
      </c>
      <c r="AR11" s="57">
        <f t="shared" si="6"/>
        <v>44387</v>
      </c>
      <c r="AS11" s="57"/>
      <c r="AT11" s="59">
        <f>AM8</f>
        <v>44388</v>
      </c>
      <c r="AU11" s="330"/>
    </row>
    <row r="12" spans="2:49" ht="20.100000000000001" customHeight="1" thickTop="1" x14ac:dyDescent="0.2">
      <c r="B12" s="324" t="str">
        <f>'Riepilogo tsh'!B12</f>
        <v>Institutional research</v>
      </c>
      <c r="C12" s="325"/>
      <c r="D12" s="325"/>
      <c r="E12" s="96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7"/>
      <c r="AL12" s="97"/>
      <c r="AM12" s="97"/>
      <c r="AN12" s="98"/>
      <c r="AO12" s="98"/>
      <c r="AP12" s="98"/>
      <c r="AQ12" s="98"/>
      <c r="AR12" s="98"/>
      <c r="AS12" s="98"/>
      <c r="AT12" s="99"/>
      <c r="AU12" s="100">
        <f>SUM(E12:AT12)</f>
        <v>0</v>
      </c>
    </row>
    <row r="13" spans="2:49" ht="13.5" customHeight="1" x14ac:dyDescent="0.2">
      <c r="B13" s="341">
        <f>'Riepilogo tsh'!B13</f>
        <v>0</v>
      </c>
      <c r="C13" s="342"/>
      <c r="D13" s="342"/>
      <c r="E13" s="139">
        <f>SUM(E14:E18)</f>
        <v>0</v>
      </c>
      <c r="F13" s="139">
        <f t="shared" ref="F13:AT13" si="7">SUM(F14:F18)</f>
        <v>0</v>
      </c>
      <c r="G13" s="139">
        <f t="shared" si="7"/>
        <v>0</v>
      </c>
      <c r="H13" s="139">
        <f t="shared" si="7"/>
        <v>0</v>
      </c>
      <c r="I13" s="139">
        <f t="shared" si="7"/>
        <v>0</v>
      </c>
      <c r="J13" s="139">
        <f t="shared" si="7"/>
        <v>0</v>
      </c>
      <c r="K13" s="139">
        <f t="shared" si="7"/>
        <v>0</v>
      </c>
      <c r="L13" s="139">
        <f t="shared" si="7"/>
        <v>0</v>
      </c>
      <c r="M13" s="139">
        <f t="shared" si="7"/>
        <v>0</v>
      </c>
      <c r="N13" s="139">
        <f t="shared" si="7"/>
        <v>0</v>
      </c>
      <c r="O13" s="139">
        <f t="shared" si="7"/>
        <v>0</v>
      </c>
      <c r="P13" s="139">
        <f t="shared" si="7"/>
        <v>0</v>
      </c>
      <c r="Q13" s="139">
        <f t="shared" si="7"/>
        <v>0</v>
      </c>
      <c r="R13" s="139">
        <f t="shared" si="7"/>
        <v>0</v>
      </c>
      <c r="S13" s="139">
        <f t="shared" si="7"/>
        <v>0</v>
      </c>
      <c r="T13" s="139">
        <f t="shared" si="7"/>
        <v>0</v>
      </c>
      <c r="U13" s="139">
        <f t="shared" si="7"/>
        <v>0</v>
      </c>
      <c r="V13" s="139">
        <f t="shared" si="7"/>
        <v>0</v>
      </c>
      <c r="W13" s="139">
        <f t="shared" si="7"/>
        <v>0</v>
      </c>
      <c r="X13" s="139">
        <f t="shared" si="7"/>
        <v>0</v>
      </c>
      <c r="Y13" s="139">
        <f t="shared" si="7"/>
        <v>0</v>
      </c>
      <c r="Z13" s="139">
        <f t="shared" si="7"/>
        <v>0</v>
      </c>
      <c r="AA13" s="139">
        <f t="shared" si="7"/>
        <v>0</v>
      </c>
      <c r="AB13" s="139">
        <f t="shared" si="7"/>
        <v>0</v>
      </c>
      <c r="AC13" s="139">
        <f t="shared" si="7"/>
        <v>0</v>
      </c>
      <c r="AD13" s="139">
        <f t="shared" si="7"/>
        <v>0</v>
      </c>
      <c r="AE13" s="139">
        <f t="shared" si="7"/>
        <v>0</v>
      </c>
      <c r="AF13" s="139">
        <f t="shared" si="7"/>
        <v>0</v>
      </c>
      <c r="AG13" s="139">
        <f t="shared" si="7"/>
        <v>0</v>
      </c>
      <c r="AH13" s="139">
        <f t="shared" si="7"/>
        <v>0</v>
      </c>
      <c r="AI13" s="139">
        <f t="shared" si="7"/>
        <v>0</v>
      </c>
      <c r="AJ13" s="139">
        <f t="shared" si="7"/>
        <v>0</v>
      </c>
      <c r="AK13" s="139">
        <f t="shared" si="7"/>
        <v>0</v>
      </c>
      <c r="AL13" s="139">
        <f t="shared" si="7"/>
        <v>0</v>
      </c>
      <c r="AM13" s="139">
        <f t="shared" si="7"/>
        <v>0</v>
      </c>
      <c r="AN13" s="139">
        <f t="shared" si="7"/>
        <v>0</v>
      </c>
      <c r="AO13" s="139">
        <f t="shared" si="7"/>
        <v>0</v>
      </c>
      <c r="AP13" s="139">
        <f t="shared" si="7"/>
        <v>0</v>
      </c>
      <c r="AQ13" s="139">
        <f t="shared" si="7"/>
        <v>0</v>
      </c>
      <c r="AR13" s="139">
        <f t="shared" si="7"/>
        <v>0</v>
      </c>
      <c r="AS13" s="139">
        <f t="shared" si="7"/>
        <v>0</v>
      </c>
      <c r="AT13" s="139">
        <f t="shared" si="7"/>
        <v>0</v>
      </c>
      <c r="AU13" s="101">
        <f t="shared" ref="AU13:AU22" si="8">SUM(E13:AT13)</f>
        <v>0</v>
      </c>
    </row>
    <row r="14" spans="2:49" ht="13.5" customHeight="1" x14ac:dyDescent="0.2">
      <c r="B14" s="315" t="str">
        <f>'Riepilogo tsh'!L13</f>
        <v>WP1</v>
      </c>
      <c r="C14" s="316"/>
      <c r="D14" s="316"/>
      <c r="E14" s="170"/>
      <c r="F14" s="170"/>
      <c r="G14" s="170"/>
      <c r="H14" s="170"/>
      <c r="I14" s="170"/>
      <c r="J14" s="170"/>
      <c r="K14" s="170"/>
      <c r="L14" s="170"/>
      <c r="M14" s="170"/>
      <c r="N14" s="170"/>
      <c r="O14" s="170"/>
      <c r="P14" s="170"/>
      <c r="Q14" s="170"/>
      <c r="R14" s="170"/>
      <c r="S14" s="170"/>
      <c r="T14" s="170"/>
      <c r="U14" s="170"/>
      <c r="V14" s="170"/>
      <c r="W14" s="170"/>
      <c r="X14" s="170"/>
      <c r="Y14" s="170"/>
      <c r="Z14" s="170"/>
      <c r="AA14" s="170"/>
      <c r="AB14" s="170"/>
      <c r="AC14" s="170"/>
      <c r="AD14" s="170"/>
      <c r="AE14" s="170"/>
      <c r="AF14" s="170"/>
      <c r="AG14" s="170"/>
      <c r="AH14" s="170"/>
      <c r="AI14" s="170"/>
      <c r="AJ14" s="170"/>
      <c r="AK14" s="170"/>
      <c r="AL14" s="170"/>
      <c r="AM14" s="170"/>
      <c r="AN14" s="171"/>
      <c r="AO14" s="171"/>
      <c r="AP14" s="171"/>
      <c r="AQ14" s="171"/>
      <c r="AR14" s="171"/>
      <c r="AS14" s="171"/>
      <c r="AT14" s="171"/>
      <c r="AU14" s="172">
        <f t="shared" si="8"/>
        <v>0</v>
      </c>
    </row>
    <row r="15" spans="2:49" ht="13.5" customHeight="1" x14ac:dyDescent="0.2">
      <c r="B15" s="315" t="str">
        <f>'Riepilogo tsh'!M13</f>
        <v>WP2</v>
      </c>
      <c r="C15" s="316"/>
      <c r="D15" s="316"/>
      <c r="E15" s="170"/>
      <c r="F15" s="173"/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Q15" s="170"/>
      <c r="R15" s="170"/>
      <c r="S15" s="170"/>
      <c r="T15" s="170"/>
      <c r="U15" s="170"/>
      <c r="V15" s="170"/>
      <c r="W15" s="170"/>
      <c r="X15" s="170"/>
      <c r="Y15" s="170"/>
      <c r="Z15" s="170"/>
      <c r="AA15" s="170"/>
      <c r="AB15" s="170"/>
      <c r="AC15" s="170"/>
      <c r="AD15" s="170"/>
      <c r="AE15" s="170"/>
      <c r="AF15" s="170"/>
      <c r="AG15" s="170"/>
      <c r="AH15" s="170"/>
      <c r="AI15" s="170"/>
      <c r="AJ15" s="170"/>
      <c r="AK15" s="170"/>
      <c r="AL15" s="170"/>
      <c r="AM15" s="170"/>
      <c r="AN15" s="171"/>
      <c r="AO15" s="171"/>
      <c r="AP15" s="171"/>
      <c r="AQ15" s="171"/>
      <c r="AR15" s="171"/>
      <c r="AS15" s="171"/>
      <c r="AT15" s="171"/>
      <c r="AU15" s="169">
        <f t="shared" si="8"/>
        <v>0</v>
      </c>
    </row>
    <row r="16" spans="2:49" ht="13.5" customHeight="1" x14ac:dyDescent="0.2">
      <c r="B16" s="315" t="str">
        <f>'Riepilogo tsh'!N13</f>
        <v>WP3</v>
      </c>
      <c r="C16" s="316"/>
      <c r="D16" s="316"/>
      <c r="E16" s="170"/>
      <c r="F16" s="170"/>
      <c r="G16" s="170"/>
      <c r="H16" s="170"/>
      <c r="I16" s="170"/>
      <c r="J16" s="170"/>
      <c r="K16" s="170"/>
      <c r="L16" s="170"/>
      <c r="M16" s="170"/>
      <c r="N16" s="170"/>
      <c r="O16" s="170"/>
      <c r="P16" s="170"/>
      <c r="Q16" s="170"/>
      <c r="R16" s="170"/>
      <c r="S16" s="170"/>
      <c r="T16" s="170"/>
      <c r="U16" s="170"/>
      <c r="V16" s="170"/>
      <c r="W16" s="170"/>
      <c r="X16" s="170"/>
      <c r="Y16" s="170"/>
      <c r="Z16" s="170"/>
      <c r="AA16" s="170"/>
      <c r="AB16" s="170"/>
      <c r="AC16" s="170"/>
      <c r="AD16" s="170"/>
      <c r="AE16" s="170"/>
      <c r="AF16" s="170"/>
      <c r="AG16" s="170"/>
      <c r="AH16" s="170"/>
      <c r="AI16" s="170"/>
      <c r="AJ16" s="170"/>
      <c r="AK16" s="170"/>
      <c r="AL16" s="170"/>
      <c r="AM16" s="170"/>
      <c r="AN16" s="171"/>
      <c r="AO16" s="171"/>
      <c r="AP16" s="171"/>
      <c r="AQ16" s="171"/>
      <c r="AR16" s="171"/>
      <c r="AS16" s="171"/>
      <c r="AT16" s="171"/>
      <c r="AU16" s="172">
        <f t="shared" si="8"/>
        <v>0</v>
      </c>
    </row>
    <row r="17" spans="2:47" ht="13.5" customHeight="1" x14ac:dyDescent="0.2">
      <c r="B17" s="316" t="str">
        <f>'Riepilogo tsh'!O13</f>
        <v>WP 4</v>
      </c>
      <c r="C17" s="316"/>
      <c r="D17" s="316"/>
      <c r="E17" s="170"/>
      <c r="F17" s="170"/>
      <c r="G17" s="170"/>
      <c r="H17" s="170"/>
      <c r="I17" s="170"/>
      <c r="J17" s="170"/>
      <c r="K17" s="170"/>
      <c r="L17" s="170"/>
      <c r="M17" s="170"/>
      <c r="N17" s="170"/>
      <c r="O17" s="170"/>
      <c r="P17" s="170"/>
      <c r="Q17" s="170"/>
      <c r="R17" s="170"/>
      <c r="S17" s="170"/>
      <c r="T17" s="170"/>
      <c r="U17" s="170"/>
      <c r="V17" s="170"/>
      <c r="W17" s="170"/>
      <c r="X17" s="170"/>
      <c r="Y17" s="170"/>
      <c r="Z17" s="170"/>
      <c r="AA17" s="170"/>
      <c r="AB17" s="170"/>
      <c r="AC17" s="170"/>
      <c r="AD17" s="170"/>
      <c r="AE17" s="170"/>
      <c r="AF17" s="170"/>
      <c r="AG17" s="170"/>
      <c r="AH17" s="170"/>
      <c r="AI17" s="170"/>
      <c r="AJ17" s="170"/>
      <c r="AK17" s="170"/>
      <c r="AL17" s="170"/>
      <c r="AM17" s="170"/>
      <c r="AN17" s="171"/>
      <c r="AO17" s="171"/>
      <c r="AP17" s="171"/>
      <c r="AQ17" s="171"/>
      <c r="AR17" s="171"/>
      <c r="AS17" s="171"/>
      <c r="AT17" s="171"/>
      <c r="AU17" s="169">
        <f t="shared" si="8"/>
        <v>0</v>
      </c>
    </row>
    <row r="18" spans="2:47" ht="13.5" customHeight="1" x14ac:dyDescent="0.2">
      <c r="B18" s="375" t="s">
        <v>117</v>
      </c>
      <c r="C18" s="376"/>
      <c r="D18" s="376"/>
      <c r="E18" s="170"/>
      <c r="F18" s="170"/>
      <c r="G18" s="170"/>
      <c r="H18" s="170"/>
      <c r="I18" s="170"/>
      <c r="J18" s="170"/>
      <c r="K18" s="170"/>
      <c r="L18" s="170"/>
      <c r="M18" s="170"/>
      <c r="N18" s="170"/>
      <c r="O18" s="170"/>
      <c r="P18" s="170"/>
      <c r="Q18" s="170"/>
      <c r="R18" s="170"/>
      <c r="S18" s="170"/>
      <c r="T18" s="170"/>
      <c r="U18" s="170"/>
      <c r="V18" s="170"/>
      <c r="W18" s="170"/>
      <c r="X18" s="170"/>
      <c r="Y18" s="170"/>
      <c r="Z18" s="170"/>
      <c r="AA18" s="170"/>
      <c r="AB18" s="170"/>
      <c r="AC18" s="170"/>
      <c r="AD18" s="170"/>
      <c r="AE18" s="170"/>
      <c r="AF18" s="170"/>
      <c r="AG18" s="170"/>
      <c r="AH18" s="170"/>
      <c r="AI18" s="170"/>
      <c r="AJ18" s="170"/>
      <c r="AK18" s="170"/>
      <c r="AL18" s="170"/>
      <c r="AM18" s="170"/>
      <c r="AN18" s="171"/>
      <c r="AO18" s="171"/>
      <c r="AP18" s="171"/>
      <c r="AQ18" s="171"/>
      <c r="AR18" s="171"/>
      <c r="AS18" s="171"/>
      <c r="AT18" s="171"/>
      <c r="AU18" s="169"/>
    </row>
    <row r="19" spans="2:47" ht="13.5" customHeight="1" x14ac:dyDescent="0.2">
      <c r="B19" s="378" t="s">
        <v>24</v>
      </c>
      <c r="C19" s="379"/>
      <c r="D19" s="379"/>
      <c r="E19" s="162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3"/>
      <c r="R19" s="163"/>
      <c r="S19" s="163"/>
      <c r="T19" s="163"/>
      <c r="U19" s="163"/>
      <c r="V19" s="163"/>
      <c r="W19" s="163"/>
      <c r="X19" s="163"/>
      <c r="Y19" s="163"/>
      <c r="Z19" s="163"/>
      <c r="AA19" s="163"/>
      <c r="AB19" s="163"/>
      <c r="AC19" s="163"/>
      <c r="AD19" s="163"/>
      <c r="AE19" s="163"/>
      <c r="AF19" s="163"/>
      <c r="AG19" s="163"/>
      <c r="AH19" s="163"/>
      <c r="AI19" s="163"/>
      <c r="AJ19" s="163"/>
      <c r="AK19" s="163"/>
      <c r="AL19" s="163"/>
      <c r="AM19" s="163"/>
      <c r="AN19" s="164"/>
      <c r="AO19" s="164"/>
      <c r="AP19" s="164"/>
      <c r="AQ19" s="164"/>
      <c r="AR19" s="164"/>
      <c r="AS19" s="164"/>
      <c r="AT19" s="165"/>
      <c r="AU19" s="102">
        <f t="shared" si="8"/>
        <v>0</v>
      </c>
    </row>
    <row r="20" spans="2:47" x14ac:dyDescent="0.2">
      <c r="B20" s="358" t="s">
        <v>26</v>
      </c>
      <c r="C20" s="359"/>
      <c r="D20" s="359"/>
      <c r="E20" s="103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104"/>
      <c r="AM20" s="104"/>
      <c r="AN20" s="105"/>
      <c r="AO20" s="105"/>
      <c r="AP20" s="105"/>
      <c r="AQ20" s="105"/>
      <c r="AR20" s="105"/>
      <c r="AS20" s="105"/>
      <c r="AT20" s="106"/>
      <c r="AU20" s="107">
        <f t="shared" si="8"/>
        <v>0</v>
      </c>
    </row>
    <row r="21" spans="2:47" ht="13.5" thickBot="1" x14ac:dyDescent="0.25">
      <c r="B21" s="360" t="s">
        <v>28</v>
      </c>
      <c r="C21" s="361"/>
      <c r="D21" s="361"/>
      <c r="E21" s="108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110"/>
      <c r="AO21" s="110"/>
      <c r="AP21" s="110"/>
      <c r="AQ21" s="110"/>
      <c r="AR21" s="110"/>
      <c r="AS21" s="110"/>
      <c r="AT21" s="111"/>
      <c r="AU21" s="112">
        <f t="shared" si="8"/>
        <v>0</v>
      </c>
    </row>
    <row r="22" spans="2:47" ht="14.25" thickTop="1" thickBot="1" x14ac:dyDescent="0.25">
      <c r="B22" s="360" t="s">
        <v>63</v>
      </c>
      <c r="C22" s="361"/>
      <c r="D22" s="361"/>
      <c r="E22" s="140">
        <f>E12+E13+E19+E20+E21</f>
        <v>0</v>
      </c>
      <c r="F22" s="140">
        <f t="shared" ref="F22:AT22" si="9">F12+F13+F19+F20+F21</f>
        <v>0</v>
      </c>
      <c r="G22" s="140">
        <f t="shared" si="9"/>
        <v>0</v>
      </c>
      <c r="H22" s="140">
        <f t="shared" si="9"/>
        <v>0</v>
      </c>
      <c r="I22" s="140">
        <f t="shared" si="9"/>
        <v>0</v>
      </c>
      <c r="J22" s="140">
        <f t="shared" si="9"/>
        <v>0</v>
      </c>
      <c r="K22" s="140">
        <f t="shared" si="9"/>
        <v>0</v>
      </c>
      <c r="L22" s="140">
        <f t="shared" si="9"/>
        <v>0</v>
      </c>
      <c r="M22" s="140">
        <f t="shared" si="9"/>
        <v>0</v>
      </c>
      <c r="N22" s="140">
        <f t="shared" si="9"/>
        <v>0</v>
      </c>
      <c r="O22" s="140">
        <f t="shared" si="9"/>
        <v>0</v>
      </c>
      <c r="P22" s="140">
        <f t="shared" si="9"/>
        <v>0</v>
      </c>
      <c r="Q22" s="140">
        <f t="shared" si="9"/>
        <v>0</v>
      </c>
      <c r="R22" s="140">
        <f t="shared" si="9"/>
        <v>0</v>
      </c>
      <c r="S22" s="140">
        <f t="shared" si="9"/>
        <v>0</v>
      </c>
      <c r="T22" s="140">
        <f t="shared" si="9"/>
        <v>0</v>
      </c>
      <c r="U22" s="140">
        <f t="shared" si="9"/>
        <v>0</v>
      </c>
      <c r="V22" s="140">
        <f t="shared" si="9"/>
        <v>0</v>
      </c>
      <c r="W22" s="140">
        <f t="shared" si="9"/>
        <v>0</v>
      </c>
      <c r="X22" s="140">
        <f t="shared" si="9"/>
        <v>0</v>
      </c>
      <c r="Y22" s="140">
        <f t="shared" si="9"/>
        <v>0</v>
      </c>
      <c r="Z22" s="140">
        <f t="shared" si="9"/>
        <v>0</v>
      </c>
      <c r="AA22" s="140">
        <f t="shared" si="9"/>
        <v>0</v>
      </c>
      <c r="AB22" s="140">
        <f t="shared" si="9"/>
        <v>0</v>
      </c>
      <c r="AC22" s="140">
        <f t="shared" si="9"/>
        <v>0</v>
      </c>
      <c r="AD22" s="140">
        <f t="shared" si="9"/>
        <v>0</v>
      </c>
      <c r="AE22" s="140">
        <f t="shared" si="9"/>
        <v>0</v>
      </c>
      <c r="AF22" s="140">
        <f t="shared" si="9"/>
        <v>0</v>
      </c>
      <c r="AG22" s="140">
        <f t="shared" si="9"/>
        <v>0</v>
      </c>
      <c r="AH22" s="140">
        <f t="shared" si="9"/>
        <v>0</v>
      </c>
      <c r="AI22" s="140">
        <f t="shared" si="9"/>
        <v>0</v>
      </c>
      <c r="AJ22" s="140">
        <f t="shared" si="9"/>
        <v>0</v>
      </c>
      <c r="AK22" s="140">
        <f t="shared" si="9"/>
        <v>0</v>
      </c>
      <c r="AL22" s="140">
        <f t="shared" si="9"/>
        <v>0</v>
      </c>
      <c r="AM22" s="140">
        <f t="shared" si="9"/>
        <v>0</v>
      </c>
      <c r="AN22" s="140">
        <f t="shared" si="9"/>
        <v>0</v>
      </c>
      <c r="AO22" s="140">
        <f t="shared" si="9"/>
        <v>0</v>
      </c>
      <c r="AP22" s="140">
        <f t="shared" si="9"/>
        <v>0</v>
      </c>
      <c r="AQ22" s="140">
        <f t="shared" si="9"/>
        <v>0</v>
      </c>
      <c r="AR22" s="140">
        <f t="shared" si="9"/>
        <v>0</v>
      </c>
      <c r="AS22" s="140">
        <f t="shared" si="9"/>
        <v>0</v>
      </c>
      <c r="AT22" s="140">
        <f t="shared" si="9"/>
        <v>0</v>
      </c>
      <c r="AU22" s="111">
        <f t="shared" si="8"/>
        <v>0</v>
      </c>
    </row>
    <row r="23" spans="2:47" ht="14.25" thickTop="1" thickBot="1" x14ac:dyDescent="0.25">
      <c r="B23" s="61"/>
      <c r="C23" s="61"/>
      <c r="D23" s="61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3"/>
      <c r="AO23" s="63"/>
      <c r="AP23" s="63"/>
      <c r="AQ23" s="63"/>
      <c r="AR23" s="63"/>
      <c r="AS23" s="63"/>
      <c r="AT23" s="63"/>
    </row>
    <row r="24" spans="2:47" ht="22.5" customHeight="1" thickTop="1" x14ac:dyDescent="0.2">
      <c r="B24" s="362" t="s">
        <v>60</v>
      </c>
      <c r="C24" s="363"/>
      <c r="D24" s="374">
        <f>'Riepilogo tsh'!B13</f>
        <v>0</v>
      </c>
      <c r="E24" s="374"/>
      <c r="F24" s="374"/>
      <c r="G24" s="374"/>
      <c r="H24" s="374"/>
      <c r="I24" s="331"/>
      <c r="J24" s="331"/>
      <c r="K24" s="331"/>
      <c r="L24" s="331"/>
      <c r="M24" s="331"/>
      <c r="N24" s="331"/>
      <c r="O24" s="331"/>
      <c r="P24" s="331"/>
      <c r="Q24" s="331"/>
      <c r="R24" s="331"/>
      <c r="S24" s="331"/>
      <c r="T24" s="331"/>
      <c r="U24" s="331"/>
      <c r="V24" s="331"/>
      <c r="W24" s="331"/>
      <c r="X24" s="331"/>
      <c r="Y24" s="331"/>
      <c r="Z24" s="331"/>
      <c r="AA24" s="331"/>
      <c r="AB24" s="331"/>
      <c r="AC24" s="331"/>
      <c r="AD24" s="331"/>
      <c r="AE24" s="331"/>
      <c r="AF24" s="331"/>
      <c r="AG24" s="331"/>
      <c r="AH24" s="331"/>
      <c r="AI24" s="331"/>
      <c r="AJ24" s="331"/>
      <c r="AK24" s="331"/>
      <c r="AL24" s="331"/>
      <c r="AM24" s="331"/>
      <c r="AN24" s="331"/>
      <c r="AO24" s="331"/>
      <c r="AP24" s="331"/>
      <c r="AQ24" s="331"/>
      <c r="AR24" s="331"/>
      <c r="AS24" s="331"/>
      <c r="AT24" s="331"/>
      <c r="AU24" s="332"/>
    </row>
    <row r="25" spans="2:47" ht="22.5" customHeight="1" x14ac:dyDescent="0.2">
      <c r="B25" s="364"/>
      <c r="C25" s="365"/>
      <c r="D25" s="370"/>
      <c r="E25" s="370"/>
      <c r="F25" s="370"/>
      <c r="G25" s="370"/>
      <c r="H25" s="370"/>
      <c r="I25" s="371"/>
      <c r="J25" s="371"/>
      <c r="K25" s="371"/>
      <c r="L25" s="371"/>
      <c r="M25" s="371"/>
      <c r="N25" s="371"/>
      <c r="O25" s="371"/>
      <c r="P25" s="371"/>
      <c r="Q25" s="371"/>
      <c r="R25" s="371"/>
      <c r="S25" s="371"/>
      <c r="T25" s="371"/>
      <c r="U25" s="371"/>
      <c r="V25" s="371"/>
      <c r="W25" s="371"/>
      <c r="X25" s="371"/>
      <c r="Y25" s="371"/>
      <c r="Z25" s="371"/>
      <c r="AA25" s="371"/>
      <c r="AB25" s="371"/>
      <c r="AC25" s="371"/>
      <c r="AD25" s="371"/>
      <c r="AE25" s="371"/>
      <c r="AF25" s="371"/>
      <c r="AG25" s="371"/>
      <c r="AH25" s="371"/>
      <c r="AI25" s="371"/>
      <c r="AJ25" s="371"/>
      <c r="AK25" s="371"/>
      <c r="AL25" s="371"/>
      <c r="AM25" s="371"/>
      <c r="AN25" s="371"/>
      <c r="AO25" s="371"/>
      <c r="AP25" s="371"/>
      <c r="AQ25" s="371"/>
      <c r="AR25" s="371"/>
      <c r="AS25" s="371"/>
      <c r="AT25" s="371"/>
      <c r="AU25" s="372"/>
    </row>
    <row r="26" spans="2:47" ht="22.5" customHeight="1" x14ac:dyDescent="0.2">
      <c r="B26" s="364"/>
      <c r="C26" s="365"/>
      <c r="D26" s="370"/>
      <c r="E26" s="370"/>
      <c r="F26" s="370"/>
      <c r="G26" s="370"/>
      <c r="H26" s="370"/>
      <c r="I26" s="371"/>
      <c r="J26" s="371"/>
      <c r="K26" s="371"/>
      <c r="L26" s="371"/>
      <c r="M26" s="371"/>
      <c r="N26" s="371"/>
      <c r="O26" s="371"/>
      <c r="P26" s="371"/>
      <c r="Q26" s="371"/>
      <c r="R26" s="371"/>
      <c r="S26" s="371"/>
      <c r="T26" s="371"/>
      <c r="U26" s="371"/>
      <c r="V26" s="371"/>
      <c r="W26" s="371"/>
      <c r="X26" s="371"/>
      <c r="Y26" s="371"/>
      <c r="Z26" s="371"/>
      <c r="AA26" s="371"/>
      <c r="AB26" s="371"/>
      <c r="AC26" s="371"/>
      <c r="AD26" s="371"/>
      <c r="AE26" s="371"/>
      <c r="AF26" s="371"/>
      <c r="AG26" s="371"/>
      <c r="AH26" s="371"/>
      <c r="AI26" s="371"/>
      <c r="AJ26" s="371"/>
      <c r="AK26" s="371"/>
      <c r="AL26" s="371"/>
      <c r="AM26" s="371"/>
      <c r="AN26" s="371"/>
      <c r="AO26" s="371"/>
      <c r="AP26" s="371"/>
      <c r="AQ26" s="371"/>
      <c r="AR26" s="371"/>
      <c r="AS26" s="371"/>
      <c r="AT26" s="371"/>
      <c r="AU26" s="372"/>
    </row>
    <row r="27" spans="2:47" ht="22.5" customHeight="1" x14ac:dyDescent="0.2">
      <c r="B27" s="364"/>
      <c r="C27" s="365"/>
      <c r="D27" s="370"/>
      <c r="E27" s="370"/>
      <c r="F27" s="370"/>
      <c r="G27" s="370"/>
      <c r="H27" s="370"/>
      <c r="I27" s="371"/>
      <c r="J27" s="371"/>
      <c r="K27" s="371"/>
      <c r="L27" s="371"/>
      <c r="M27" s="371"/>
      <c r="N27" s="371"/>
      <c r="O27" s="371"/>
      <c r="P27" s="371"/>
      <c r="Q27" s="371"/>
      <c r="R27" s="371"/>
      <c r="S27" s="371"/>
      <c r="T27" s="371"/>
      <c r="U27" s="371"/>
      <c r="V27" s="371"/>
      <c r="W27" s="371"/>
      <c r="X27" s="371"/>
      <c r="Y27" s="371"/>
      <c r="Z27" s="371"/>
      <c r="AA27" s="371"/>
      <c r="AB27" s="371"/>
      <c r="AC27" s="371"/>
      <c r="AD27" s="371"/>
      <c r="AE27" s="371"/>
      <c r="AF27" s="371"/>
      <c r="AG27" s="371"/>
      <c r="AH27" s="371"/>
      <c r="AI27" s="371"/>
      <c r="AJ27" s="371"/>
      <c r="AK27" s="371"/>
      <c r="AL27" s="371"/>
      <c r="AM27" s="371"/>
      <c r="AN27" s="371"/>
      <c r="AO27" s="371"/>
      <c r="AP27" s="371"/>
      <c r="AQ27" s="371"/>
      <c r="AR27" s="371"/>
      <c r="AS27" s="371"/>
      <c r="AT27" s="371"/>
      <c r="AU27" s="372"/>
    </row>
    <row r="28" spans="2:47" ht="22.5" customHeight="1" thickBot="1" x14ac:dyDescent="0.25">
      <c r="B28" s="366"/>
      <c r="C28" s="367"/>
      <c r="D28" s="373"/>
      <c r="E28" s="373"/>
      <c r="F28" s="373"/>
      <c r="G28" s="373"/>
      <c r="H28" s="373"/>
      <c r="I28" s="368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8"/>
      <c r="AC28" s="368"/>
      <c r="AD28" s="368"/>
      <c r="AE28" s="368"/>
      <c r="AF28" s="368"/>
      <c r="AG28" s="368"/>
      <c r="AH28" s="368"/>
      <c r="AI28" s="368"/>
      <c r="AJ28" s="368"/>
      <c r="AK28" s="368"/>
      <c r="AL28" s="368"/>
      <c r="AM28" s="368"/>
      <c r="AN28" s="368"/>
      <c r="AO28" s="368"/>
      <c r="AP28" s="368"/>
      <c r="AQ28" s="368"/>
      <c r="AR28" s="368"/>
      <c r="AS28" s="368"/>
      <c r="AT28" s="368"/>
      <c r="AU28" s="369"/>
    </row>
    <row r="29" spans="2:47" ht="12.75" customHeight="1" thickTop="1" x14ac:dyDescent="0.2"/>
    <row r="30" spans="2:47" ht="13.5" customHeight="1" x14ac:dyDescent="0.2">
      <c r="C30" s="357" t="s">
        <v>61</v>
      </c>
      <c r="D30" s="357"/>
      <c r="E30" s="357"/>
      <c r="F30" s="357"/>
      <c r="G30" s="357"/>
      <c r="H30" s="357"/>
      <c r="I30" s="357"/>
      <c r="J30" s="357"/>
      <c r="K30" s="357"/>
      <c r="AC30" s="4"/>
      <c r="AD30" s="357" t="s">
        <v>61</v>
      </c>
      <c r="AE30" s="357"/>
      <c r="AF30" s="357"/>
      <c r="AG30" s="357"/>
      <c r="AH30" s="357"/>
      <c r="AI30" s="357"/>
      <c r="AJ30" s="357"/>
      <c r="AK30" s="357"/>
      <c r="AL30" s="357"/>
      <c r="AM30" s="357"/>
      <c r="AN30" s="357"/>
      <c r="AO30" s="357"/>
      <c r="AP30" s="357"/>
    </row>
    <row r="31" spans="2:47" ht="13.5" customHeight="1" x14ac:dyDescent="0.2">
      <c r="C31" s="352">
        <f>'Riepilogo tsh'!B5</f>
        <v>0</v>
      </c>
      <c r="D31" s="352"/>
      <c r="E31" s="352"/>
      <c r="F31" s="352"/>
      <c r="G31" s="352"/>
      <c r="H31" s="352"/>
      <c r="I31" s="352"/>
      <c r="J31" s="352"/>
      <c r="K31" s="352"/>
      <c r="AD31" s="352">
        <f>G5</f>
        <v>0</v>
      </c>
      <c r="AE31" s="352"/>
      <c r="AF31" s="352"/>
      <c r="AG31" s="352"/>
      <c r="AH31" s="352"/>
      <c r="AI31" s="352"/>
      <c r="AJ31" s="352"/>
      <c r="AK31" s="352"/>
      <c r="AL31" s="352"/>
      <c r="AM31" s="352"/>
      <c r="AN31" s="352"/>
      <c r="AO31" s="352"/>
      <c r="AP31" s="352"/>
    </row>
    <row r="32" spans="2:47" ht="13.5" customHeight="1" x14ac:dyDescent="0.2"/>
    <row r="33" spans="3:33" ht="13.5" customHeight="1" x14ac:dyDescent="0.2">
      <c r="C33" s="60" t="s">
        <v>62</v>
      </c>
      <c r="D33" s="353"/>
      <c r="E33" s="353"/>
      <c r="F33" s="353"/>
      <c r="AC33" s="354" t="s">
        <v>62</v>
      </c>
      <c r="AD33" s="354"/>
      <c r="AE33" s="353"/>
      <c r="AF33" s="353"/>
      <c r="AG33" s="353"/>
    </row>
    <row r="34" spans="3:33" ht="13.5" customHeight="1" x14ac:dyDescent="0.2"/>
    <row r="35" spans="3:33" ht="13.5" customHeight="1" x14ac:dyDescent="0.2"/>
    <row r="36" spans="3:33" ht="13.5" customHeight="1" x14ac:dyDescent="0.2"/>
    <row r="37" spans="3:33" ht="13.5" customHeight="1" x14ac:dyDescent="0.2"/>
    <row r="38" spans="3:33" ht="13.5" customHeight="1" x14ac:dyDescent="0.2"/>
    <row r="39" spans="3:33" ht="13.5" customHeight="1" x14ac:dyDescent="0.2"/>
    <row r="40" spans="3:33" ht="13.5" customHeight="1" x14ac:dyDescent="0.2"/>
    <row r="41" spans="3:33" ht="13.5" customHeight="1" x14ac:dyDescent="0.2"/>
    <row r="42" spans="3:33" ht="13.5" customHeight="1" x14ac:dyDescent="0.2"/>
    <row r="43" spans="3:33" ht="13.5" customHeight="1" x14ac:dyDescent="0.2"/>
    <row r="44" spans="3:33" ht="13.5" customHeight="1" x14ac:dyDescent="0.2"/>
    <row r="45" spans="3:33" ht="13.5" customHeight="1" x14ac:dyDescent="0.2"/>
    <row r="46" spans="3:33" ht="13.5" customHeight="1" x14ac:dyDescent="0.2"/>
    <row r="47" spans="3:33" ht="13.5" customHeight="1" x14ac:dyDescent="0.2"/>
    <row r="48" spans="3:33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71" ht="20.100000000000001" customHeight="1" x14ac:dyDescent="0.2"/>
    <row r="72" ht="20.100000000000001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14" ht="20.100000000000001" customHeight="1" x14ac:dyDescent="0.2"/>
    <row r="115" ht="20.100000000000001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7" ht="20.100000000000001" customHeight="1" x14ac:dyDescent="0.2"/>
    <row r="158" ht="20.100000000000001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200" ht="20.100000000000001" customHeight="1" x14ac:dyDescent="0.2"/>
    <row r="201" ht="20.100000000000001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</sheetData>
  <protectedRanges>
    <protectedRange sqref="G7:J7 G5:J5 G3:J3 G1:J1" name="Intervallo1_1"/>
  </protectedRanges>
  <mergeCells count="48">
    <mergeCell ref="AG1:AM1"/>
    <mergeCell ref="G1:S2"/>
    <mergeCell ref="G3:S4"/>
    <mergeCell ref="V1:Y2"/>
    <mergeCell ref="Z1:AC2"/>
    <mergeCell ref="V3:Y4"/>
    <mergeCell ref="Z3:AC4"/>
    <mergeCell ref="AU10:AU11"/>
    <mergeCell ref="Z7:AC8"/>
    <mergeCell ref="G5:S6"/>
    <mergeCell ref="V5:Y6"/>
    <mergeCell ref="Z5:AC6"/>
    <mergeCell ref="G7:J7"/>
    <mergeCell ref="V7:Y8"/>
    <mergeCell ref="B17:D17"/>
    <mergeCell ref="B10:D11"/>
    <mergeCell ref="B12:D12"/>
    <mergeCell ref="B13:D13"/>
    <mergeCell ref="B7:B8"/>
    <mergeCell ref="C7:F8"/>
    <mergeCell ref="B14:D14"/>
    <mergeCell ref="B16:D16"/>
    <mergeCell ref="B15:D15"/>
    <mergeCell ref="AV2:AW2"/>
    <mergeCell ref="I27:AU27"/>
    <mergeCell ref="D28:H28"/>
    <mergeCell ref="I28:AU28"/>
    <mergeCell ref="I25:AU25"/>
    <mergeCell ref="B20:D20"/>
    <mergeCell ref="D26:H26"/>
    <mergeCell ref="I26:AU26"/>
    <mergeCell ref="D27:H27"/>
    <mergeCell ref="B19:D19"/>
    <mergeCell ref="D25:H25"/>
    <mergeCell ref="B21:D21"/>
    <mergeCell ref="B22:D22"/>
    <mergeCell ref="B24:C28"/>
    <mergeCell ref="I24:AU24"/>
    <mergeCell ref="B1:F2"/>
    <mergeCell ref="B18:D18"/>
    <mergeCell ref="C30:K30"/>
    <mergeCell ref="AD30:AP30"/>
    <mergeCell ref="D24:H24"/>
    <mergeCell ref="D33:F33"/>
    <mergeCell ref="AC33:AD33"/>
    <mergeCell ref="AE33:AG33"/>
    <mergeCell ref="C31:K31"/>
    <mergeCell ref="AD31:AP31"/>
  </mergeCells>
  <phoneticPr fontId="0" type="noConversion"/>
  <conditionalFormatting sqref="E11:H11 S11:AT11">
    <cfRule type="expression" dxfId="111" priority="10" stopIfTrue="1">
      <formula>NOT(MONTH(E11)=$AF$1)</formula>
    </cfRule>
    <cfRule type="expression" dxfId="110" priority="11" stopIfTrue="1">
      <formula>MATCH(E11,Festivita,0)&gt;0</formula>
    </cfRule>
  </conditionalFormatting>
  <conditionalFormatting sqref="E10:I10">
    <cfRule type="expression" dxfId="109" priority="12" stopIfTrue="1">
      <formula>MATCH(E11,Festivita,0)&gt;0</formula>
    </cfRule>
  </conditionalFormatting>
  <conditionalFormatting sqref="AG3:AM8">
    <cfRule type="expression" dxfId="108" priority="13" stopIfTrue="1">
      <formula>NOT(MONTH(AG3)=$AF$1)</formula>
    </cfRule>
    <cfRule type="expression" dxfId="107" priority="14" stopIfTrue="1">
      <formula>MATCH(AG3,Festivita,0)&gt;0</formula>
    </cfRule>
  </conditionalFormatting>
  <conditionalFormatting sqref="AD3:AD8">
    <cfRule type="expression" dxfId="106" priority="15" stopIfTrue="1">
      <formula>NOT(MONTH(AD3)=$W$1)</formula>
    </cfRule>
    <cfRule type="expression" dxfId="105" priority="16" stopIfTrue="1">
      <formula>MATCH(AD3,Festivita,0)&gt;0</formula>
    </cfRule>
  </conditionalFormatting>
  <conditionalFormatting sqref="AN10:AR10">
    <cfRule type="expression" dxfId="104" priority="1" stopIfTrue="1">
      <formula>MATCH(AN11,Festivita,0)&gt;0</formula>
    </cfRule>
  </conditionalFormatting>
  <conditionalFormatting sqref="I11:P11">
    <cfRule type="expression" dxfId="103" priority="8" stopIfTrue="1">
      <formula>NOT(MONTH(I11)=$AF$1)</formula>
    </cfRule>
    <cfRule type="expression" dxfId="102" priority="9" stopIfTrue="1">
      <formula>MATCH(I11,Festivita,0)&gt;0</formula>
    </cfRule>
  </conditionalFormatting>
  <conditionalFormatting sqref="Q11:R11">
    <cfRule type="expression" dxfId="101" priority="6" stopIfTrue="1">
      <formula>NOT(MONTH(Q11)=$AF$1)</formula>
    </cfRule>
    <cfRule type="expression" dxfId="100" priority="7" stopIfTrue="1">
      <formula>MATCH(Q11,Festivita,0)&gt;0</formula>
    </cfRule>
  </conditionalFormatting>
  <conditionalFormatting sqref="L10:P10">
    <cfRule type="expression" dxfId="99" priority="5" stopIfTrue="1">
      <formula>MATCH(L11,Festivita,0)&gt;0</formula>
    </cfRule>
  </conditionalFormatting>
  <conditionalFormatting sqref="S10:W10">
    <cfRule type="expression" dxfId="98" priority="4" stopIfTrue="1">
      <formula>MATCH(S11,Festivita,0)&gt;0</formula>
    </cfRule>
  </conditionalFormatting>
  <conditionalFormatting sqref="Z10:AD10">
    <cfRule type="expression" dxfId="97" priority="3" stopIfTrue="1">
      <formula>MATCH(Z11,Festivita,0)&gt;0</formula>
    </cfRule>
  </conditionalFormatting>
  <conditionalFormatting sqref="AG10:AK10">
    <cfRule type="expression" dxfId="96" priority="2" stopIfTrue="1">
      <formula>MATCH(AG11,Festivita,0)&gt;0</formula>
    </cfRule>
  </conditionalFormatting>
  <hyperlinks>
    <hyperlink ref="AG3:AM3" location="settimana1_1" display="settimana1_1" xr:uid="{00000000-0004-0000-0800-000000000000}"/>
    <hyperlink ref="AG4:AM4" location="settimana1_2" display="settimana1_2" xr:uid="{00000000-0004-0000-0800-000001000000}"/>
    <hyperlink ref="AG5:AM5" location="settimana1_3" display="settimana1_3" xr:uid="{00000000-0004-0000-0800-000002000000}"/>
    <hyperlink ref="AG6:AM6" location="settimana1_4" display="settimana1_4" xr:uid="{00000000-0004-0000-0800-000003000000}"/>
    <hyperlink ref="AG7:AM7" location="settimana1_5" display="settimana1_5" xr:uid="{00000000-0004-0000-0800-000004000000}"/>
    <hyperlink ref="AG8:AM8" location="settimana1_6" display="settimana1_6" xr:uid="{00000000-0004-0000-0800-000005000000}"/>
    <hyperlink ref="AV2:AW2" location="'Riepilogo tsh'!A22" display="Go to summary" xr:uid="{00000000-0004-0000-0800-000006000000}"/>
  </hyperlinks>
  <pageMargins left="0.47244094488188981" right="0.47244094488188981" top="0.39370078740157483" bottom="0.19685039370078741" header="0.31496062992125984" footer="0.31496062992125984"/>
  <pageSetup paperSize="9" scale="72" orientation="landscape" r:id="rId1"/>
  <headerFooter alignWithMargins="0">
    <oddHeader xml:space="preserve">&amp;R
</oddHeader>
  </headerFooter>
  <ignoredErrors>
    <ignoredError sqref="E14:AU17 E19:AU21 AU22 AU13" unlockedFormula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AW237"/>
  <sheetViews>
    <sheetView zoomScale="90" workbookViewId="0">
      <pane ySplit="11" topLeftCell="A12" activePane="bottomLeft" state="frozen"/>
      <selection activeCell="I45" sqref="I45:AU45"/>
      <selection pane="bottomLeft" activeCell="J18" sqref="J18"/>
    </sheetView>
  </sheetViews>
  <sheetFormatPr defaultColWidth="9.140625" defaultRowHeight="12.75" x14ac:dyDescent="0.2"/>
  <cols>
    <col min="1" max="1" width="8" style="1" customWidth="1"/>
    <col min="2" max="2" width="9.7109375" style="1" customWidth="1"/>
    <col min="3" max="3" width="9.5703125" style="1" customWidth="1"/>
    <col min="4" max="4" width="5.42578125" style="1" customWidth="1"/>
    <col min="5" max="47" width="3.5703125" style="1" customWidth="1"/>
    <col min="48" max="16384" width="9.140625" style="1"/>
  </cols>
  <sheetData>
    <row r="1" spans="2:49" ht="12.75" customHeight="1" thickTop="1" thickBot="1" x14ac:dyDescent="0.25">
      <c r="B1" s="333" t="s">
        <v>16</v>
      </c>
      <c r="C1" s="334"/>
      <c r="D1" s="334"/>
      <c r="E1" s="334"/>
      <c r="F1" s="335"/>
      <c r="G1" s="319" t="str">
        <f>'Riepilogo tsh'!B4</f>
        <v>Università degli studi di Napoli Federico II-Dipartimento di Giurisprudenza</v>
      </c>
      <c r="H1" s="319"/>
      <c r="I1" s="319"/>
      <c r="J1" s="319"/>
      <c r="K1" s="319"/>
      <c r="L1" s="319"/>
      <c r="M1" s="319"/>
      <c r="N1" s="319"/>
      <c r="O1" s="319"/>
      <c r="P1" s="319"/>
      <c r="Q1" s="319"/>
      <c r="R1" s="319"/>
      <c r="S1" s="320"/>
      <c r="T1" s="32"/>
      <c r="U1" s="32"/>
      <c r="V1" s="314" t="s">
        <v>34</v>
      </c>
      <c r="W1" s="314"/>
      <c r="X1" s="314"/>
      <c r="Y1" s="314"/>
      <c r="Z1" s="251">
        <f>'Riepilogo tsh'!B8</f>
        <v>0</v>
      </c>
      <c r="AA1" s="251"/>
      <c r="AB1" s="251"/>
      <c r="AC1" s="251"/>
      <c r="AD1" s="17"/>
      <c r="AF1" s="9">
        <v>7</v>
      </c>
      <c r="AG1" s="348" t="s">
        <v>44</v>
      </c>
      <c r="AH1" s="349"/>
      <c r="AI1" s="349"/>
      <c r="AJ1" s="349"/>
      <c r="AK1" s="349"/>
      <c r="AL1" s="349"/>
      <c r="AM1" s="350"/>
      <c r="AO1" s="14"/>
    </row>
    <row r="2" spans="2:49" ht="13.5" customHeight="1" thickTop="1" thickBot="1" x14ac:dyDescent="0.25">
      <c r="B2" s="336"/>
      <c r="C2" s="337"/>
      <c r="D2" s="337"/>
      <c r="E2" s="337"/>
      <c r="F2" s="338"/>
      <c r="G2" s="322"/>
      <c r="H2" s="322"/>
      <c r="I2" s="322"/>
      <c r="J2" s="322"/>
      <c r="K2" s="322"/>
      <c r="L2" s="322"/>
      <c r="M2" s="322"/>
      <c r="N2" s="322"/>
      <c r="O2" s="322"/>
      <c r="P2" s="322"/>
      <c r="Q2" s="322"/>
      <c r="R2" s="322"/>
      <c r="S2" s="323"/>
      <c r="T2" s="33"/>
      <c r="U2" s="33"/>
      <c r="V2" s="314"/>
      <c r="W2" s="314"/>
      <c r="X2" s="314"/>
      <c r="Y2" s="314"/>
      <c r="Z2" s="251"/>
      <c r="AA2" s="251"/>
      <c r="AB2" s="251"/>
      <c r="AC2" s="251"/>
      <c r="AD2" s="12"/>
      <c r="AF2" s="3">
        <f>DATE(Anno,AF1,1)</f>
        <v>44378</v>
      </c>
      <c r="AG2" s="39" t="s">
        <v>52</v>
      </c>
      <c r="AH2" s="40" t="s">
        <v>53</v>
      </c>
      <c r="AI2" s="40" t="s">
        <v>54</v>
      </c>
      <c r="AJ2" s="40" t="s">
        <v>55</v>
      </c>
      <c r="AK2" s="40" t="s">
        <v>56</v>
      </c>
      <c r="AL2" s="64" t="s">
        <v>57</v>
      </c>
      <c r="AM2" s="41" t="s">
        <v>58</v>
      </c>
      <c r="AV2" s="223" t="s">
        <v>83</v>
      </c>
      <c r="AW2" s="223"/>
    </row>
    <row r="3" spans="2:49" ht="13.5" customHeight="1" thickTop="1" x14ac:dyDescent="0.2">
      <c r="B3" s="24" t="s">
        <v>17</v>
      </c>
      <c r="C3" s="25"/>
      <c r="D3" s="25"/>
      <c r="E3" s="25"/>
      <c r="F3" s="26"/>
      <c r="G3" s="318">
        <f>'Riepilogo tsh'!B5</f>
        <v>0</v>
      </c>
      <c r="H3" s="319"/>
      <c r="I3" s="319"/>
      <c r="J3" s="319"/>
      <c r="K3" s="319"/>
      <c r="L3" s="319"/>
      <c r="M3" s="319"/>
      <c r="N3" s="319"/>
      <c r="O3" s="319"/>
      <c r="P3" s="319"/>
      <c r="Q3" s="319"/>
      <c r="R3" s="319"/>
      <c r="S3" s="320"/>
      <c r="T3" s="34"/>
      <c r="U3" s="34"/>
      <c r="V3" s="314" t="s">
        <v>35</v>
      </c>
      <c r="W3" s="314"/>
      <c r="X3" s="314"/>
      <c r="Y3" s="314"/>
      <c r="Z3" s="251">
        <f>'Riepilogo tsh'!B9</f>
        <v>0</v>
      </c>
      <c r="AA3" s="251"/>
      <c r="AB3" s="251"/>
      <c r="AC3" s="251"/>
      <c r="AD3" s="13"/>
      <c r="AG3" s="42">
        <f>(AF2-WEEKDAY(AF2,3))</f>
        <v>44375</v>
      </c>
      <c r="AH3" s="43">
        <f t="shared" ref="AH3:AM8" si="0">AG3+1</f>
        <v>44376</v>
      </c>
      <c r="AI3" s="43">
        <f t="shared" si="0"/>
        <v>44377</v>
      </c>
      <c r="AJ3" s="43">
        <f t="shared" si="0"/>
        <v>44378</v>
      </c>
      <c r="AK3" s="43">
        <f t="shared" si="0"/>
        <v>44379</v>
      </c>
      <c r="AL3" s="44">
        <f t="shared" si="0"/>
        <v>44380</v>
      </c>
      <c r="AM3" s="45">
        <f t="shared" si="0"/>
        <v>44381</v>
      </c>
    </row>
    <row r="4" spans="2:49" ht="13.5" customHeight="1" thickBot="1" x14ac:dyDescent="0.25">
      <c r="B4" s="27"/>
      <c r="C4" s="28"/>
      <c r="D4" s="28"/>
      <c r="E4" s="28"/>
      <c r="F4" s="29"/>
      <c r="G4" s="321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3"/>
      <c r="T4" s="35"/>
      <c r="U4" s="35"/>
      <c r="V4" s="314"/>
      <c r="W4" s="314"/>
      <c r="X4" s="314"/>
      <c r="Y4" s="314"/>
      <c r="Z4" s="251"/>
      <c r="AA4" s="251"/>
      <c r="AB4" s="251"/>
      <c r="AC4" s="251"/>
      <c r="AD4" s="13"/>
      <c r="AG4" s="46">
        <f>AM3+1</f>
        <v>44382</v>
      </c>
      <c r="AH4" s="10">
        <f t="shared" si="0"/>
        <v>44383</v>
      </c>
      <c r="AI4" s="10">
        <f t="shared" si="0"/>
        <v>44384</v>
      </c>
      <c r="AJ4" s="10">
        <f t="shared" si="0"/>
        <v>44385</v>
      </c>
      <c r="AK4" s="10">
        <f t="shared" si="0"/>
        <v>44386</v>
      </c>
      <c r="AL4" s="23">
        <f t="shared" si="0"/>
        <v>44387</v>
      </c>
      <c r="AM4" s="47">
        <f t="shared" si="0"/>
        <v>44388</v>
      </c>
    </row>
    <row r="5" spans="2:49" ht="13.5" customHeight="1" thickTop="1" x14ac:dyDescent="0.2">
      <c r="B5" s="24" t="s">
        <v>51</v>
      </c>
      <c r="C5" s="25"/>
      <c r="D5" s="25"/>
      <c r="E5" s="25"/>
      <c r="F5" s="26"/>
      <c r="G5" s="318">
        <f>'Riepilogo tsh'!B6</f>
        <v>0</v>
      </c>
      <c r="H5" s="319"/>
      <c r="I5" s="319"/>
      <c r="J5" s="319"/>
      <c r="K5" s="319"/>
      <c r="L5" s="319"/>
      <c r="M5" s="319"/>
      <c r="N5" s="319"/>
      <c r="O5" s="319"/>
      <c r="P5" s="319"/>
      <c r="Q5" s="319"/>
      <c r="R5" s="319"/>
      <c r="S5" s="320"/>
      <c r="T5" s="36"/>
      <c r="U5" s="36"/>
      <c r="V5" s="314" t="s">
        <v>36</v>
      </c>
      <c r="W5" s="314"/>
      <c r="X5" s="314"/>
      <c r="Y5" s="314"/>
      <c r="Z5" s="251" t="e">
        <f>'Riepilogo tsh'!#REF!</f>
        <v>#REF!</v>
      </c>
      <c r="AA5" s="251"/>
      <c r="AB5" s="251"/>
      <c r="AC5" s="251"/>
      <c r="AD5" s="13"/>
      <c r="AG5" s="46">
        <f>AM4+1</f>
        <v>44389</v>
      </c>
      <c r="AH5" s="10">
        <f t="shared" si="0"/>
        <v>44390</v>
      </c>
      <c r="AI5" s="10">
        <f t="shared" si="0"/>
        <v>44391</v>
      </c>
      <c r="AJ5" s="10">
        <f t="shared" si="0"/>
        <v>44392</v>
      </c>
      <c r="AK5" s="10">
        <f t="shared" si="0"/>
        <v>44393</v>
      </c>
      <c r="AL5" s="23">
        <f t="shared" si="0"/>
        <v>44394</v>
      </c>
      <c r="AM5" s="47">
        <f t="shared" si="0"/>
        <v>44395</v>
      </c>
    </row>
    <row r="6" spans="2:49" ht="13.5" customHeight="1" thickBot="1" x14ac:dyDescent="0.25">
      <c r="B6" s="27"/>
      <c r="C6" s="28"/>
      <c r="D6" s="28"/>
      <c r="E6" s="28"/>
      <c r="F6" s="29"/>
      <c r="G6" s="321"/>
      <c r="H6" s="322"/>
      <c r="I6" s="322"/>
      <c r="J6" s="322"/>
      <c r="K6" s="322"/>
      <c r="L6" s="322"/>
      <c r="M6" s="322"/>
      <c r="N6" s="322"/>
      <c r="O6" s="322"/>
      <c r="P6" s="322"/>
      <c r="Q6" s="322"/>
      <c r="R6" s="322"/>
      <c r="S6" s="323"/>
      <c r="T6" s="35"/>
      <c r="U6" s="37"/>
      <c r="V6" s="314"/>
      <c r="W6" s="314"/>
      <c r="X6" s="314"/>
      <c r="Y6" s="314"/>
      <c r="Z6" s="251"/>
      <c r="AA6" s="251"/>
      <c r="AB6" s="251"/>
      <c r="AC6" s="251"/>
      <c r="AD6" s="13"/>
      <c r="AG6" s="46">
        <f>AM5+1</f>
        <v>44396</v>
      </c>
      <c r="AH6" s="10">
        <f t="shared" si="0"/>
        <v>44397</v>
      </c>
      <c r="AI6" s="10">
        <f t="shared" si="0"/>
        <v>44398</v>
      </c>
      <c r="AJ6" s="10">
        <f t="shared" si="0"/>
        <v>44399</v>
      </c>
      <c r="AK6" s="10">
        <f t="shared" si="0"/>
        <v>44400</v>
      </c>
      <c r="AL6" s="23">
        <f t="shared" si="0"/>
        <v>44401</v>
      </c>
      <c r="AM6" s="47">
        <f t="shared" si="0"/>
        <v>44402</v>
      </c>
    </row>
    <row r="7" spans="2:49" ht="13.5" customHeight="1" thickTop="1" x14ac:dyDescent="0.2">
      <c r="B7" s="327" t="s">
        <v>31</v>
      </c>
      <c r="C7" s="292">
        <f>'Impostazioni calendario'!F6</f>
        <v>2021</v>
      </c>
      <c r="D7" s="293"/>
      <c r="E7" s="293"/>
      <c r="F7" s="294"/>
      <c r="G7" s="326"/>
      <c r="H7" s="326"/>
      <c r="I7" s="326"/>
      <c r="J7" s="326"/>
      <c r="K7" s="30"/>
      <c r="L7" s="30"/>
      <c r="M7" s="30"/>
      <c r="N7" s="30"/>
      <c r="O7" s="30"/>
      <c r="P7" s="30"/>
      <c r="Q7" s="30"/>
      <c r="R7" s="31"/>
      <c r="S7" s="31"/>
      <c r="V7" s="317" t="s">
        <v>59</v>
      </c>
      <c r="W7" s="317"/>
      <c r="X7" s="317"/>
      <c r="Y7" s="317"/>
      <c r="Z7" s="251">
        <f>'Riepilogo tsh'!B10</f>
        <v>0</v>
      </c>
      <c r="AA7" s="251"/>
      <c r="AB7" s="251"/>
      <c r="AC7" s="251"/>
      <c r="AD7" s="13"/>
      <c r="AG7" s="46">
        <f>AM6+1</f>
        <v>44403</v>
      </c>
      <c r="AH7" s="10">
        <f t="shared" si="0"/>
        <v>44404</v>
      </c>
      <c r="AI7" s="10">
        <f t="shared" si="0"/>
        <v>44405</v>
      </c>
      <c r="AJ7" s="10">
        <f t="shared" si="0"/>
        <v>44406</v>
      </c>
      <c r="AK7" s="10">
        <f t="shared" si="0"/>
        <v>44407</v>
      </c>
      <c r="AL7" s="23">
        <f t="shared" si="0"/>
        <v>44408</v>
      </c>
      <c r="AM7" s="47">
        <f t="shared" si="0"/>
        <v>44409</v>
      </c>
      <c r="AP7" s="11"/>
    </row>
    <row r="8" spans="2:49" ht="13.5" customHeight="1" thickBot="1" x14ac:dyDescent="0.25">
      <c r="B8" s="328"/>
      <c r="C8" s="343"/>
      <c r="D8" s="344"/>
      <c r="E8" s="344"/>
      <c r="F8" s="345"/>
      <c r="T8" s="38"/>
      <c r="U8" s="30"/>
      <c r="V8" s="317"/>
      <c r="W8" s="317"/>
      <c r="X8" s="317"/>
      <c r="Y8" s="317"/>
      <c r="Z8" s="251"/>
      <c r="AA8" s="251"/>
      <c r="AB8" s="251"/>
      <c r="AC8" s="251"/>
      <c r="AD8" s="13"/>
      <c r="AG8" s="48">
        <f>AM7+1</f>
        <v>44410</v>
      </c>
      <c r="AH8" s="49">
        <f t="shared" si="0"/>
        <v>44411</v>
      </c>
      <c r="AI8" s="49">
        <f t="shared" si="0"/>
        <v>44412</v>
      </c>
      <c r="AJ8" s="49">
        <f t="shared" si="0"/>
        <v>44413</v>
      </c>
      <c r="AK8" s="49">
        <f t="shared" si="0"/>
        <v>44414</v>
      </c>
      <c r="AL8" s="50">
        <f t="shared" si="0"/>
        <v>44415</v>
      </c>
      <c r="AM8" s="51">
        <f t="shared" si="0"/>
        <v>44416</v>
      </c>
    </row>
    <row r="9" spans="2:49" ht="14.25" thickTop="1" thickBot="1" x14ac:dyDescent="0.25"/>
    <row r="10" spans="2:49" ht="20.100000000000001" customHeight="1" thickTop="1" thickBot="1" x14ac:dyDescent="0.25">
      <c r="B10" s="380" t="str">
        <f>AG1</f>
        <v>July</v>
      </c>
      <c r="C10" s="340"/>
      <c r="D10" s="340"/>
      <c r="E10" s="52" t="s">
        <v>52</v>
      </c>
      <c r="F10" s="53" t="s">
        <v>53</v>
      </c>
      <c r="G10" s="53" t="s">
        <v>54</v>
      </c>
      <c r="H10" s="53" t="s">
        <v>55</v>
      </c>
      <c r="I10" s="53" t="s">
        <v>56</v>
      </c>
      <c r="J10" s="54" t="s">
        <v>57</v>
      </c>
      <c r="K10" s="54" t="s">
        <v>58</v>
      </c>
      <c r="L10" s="53" t="s">
        <v>52</v>
      </c>
      <c r="M10" s="53" t="s">
        <v>53</v>
      </c>
      <c r="N10" s="53" t="s">
        <v>54</v>
      </c>
      <c r="O10" s="53" t="s">
        <v>55</v>
      </c>
      <c r="P10" s="53" t="s">
        <v>56</v>
      </c>
      <c r="Q10" s="54" t="s">
        <v>57</v>
      </c>
      <c r="R10" s="54" t="s">
        <v>58</v>
      </c>
      <c r="S10" s="53" t="s">
        <v>52</v>
      </c>
      <c r="T10" s="53" t="s">
        <v>53</v>
      </c>
      <c r="U10" s="53" t="s">
        <v>54</v>
      </c>
      <c r="V10" s="53" t="s">
        <v>55</v>
      </c>
      <c r="W10" s="53" t="s">
        <v>56</v>
      </c>
      <c r="X10" s="54" t="s">
        <v>57</v>
      </c>
      <c r="Y10" s="54" t="s">
        <v>58</v>
      </c>
      <c r="Z10" s="53" t="s">
        <v>52</v>
      </c>
      <c r="AA10" s="53" t="s">
        <v>53</v>
      </c>
      <c r="AB10" s="53" t="s">
        <v>54</v>
      </c>
      <c r="AC10" s="53" t="s">
        <v>55</v>
      </c>
      <c r="AD10" s="53" t="s">
        <v>56</v>
      </c>
      <c r="AE10" s="54" t="s">
        <v>57</v>
      </c>
      <c r="AF10" s="54" t="s">
        <v>58</v>
      </c>
      <c r="AG10" s="53" t="s">
        <v>52</v>
      </c>
      <c r="AH10" s="53" t="s">
        <v>53</v>
      </c>
      <c r="AI10" s="53" t="s">
        <v>54</v>
      </c>
      <c r="AJ10" s="53" t="s">
        <v>55</v>
      </c>
      <c r="AK10" s="53" t="s">
        <v>56</v>
      </c>
      <c r="AL10" s="54" t="s">
        <v>57</v>
      </c>
      <c r="AM10" s="54" t="s">
        <v>58</v>
      </c>
      <c r="AN10" s="53" t="s">
        <v>52</v>
      </c>
      <c r="AO10" s="53" t="s">
        <v>53</v>
      </c>
      <c r="AP10" s="53" t="s">
        <v>54</v>
      </c>
      <c r="AQ10" s="53" t="s">
        <v>55</v>
      </c>
      <c r="AR10" s="53" t="s">
        <v>56</v>
      </c>
      <c r="AS10" s="54" t="s">
        <v>57</v>
      </c>
      <c r="AT10" s="55" t="s">
        <v>58</v>
      </c>
      <c r="AU10" s="329" t="s">
        <v>64</v>
      </c>
    </row>
    <row r="11" spans="2:49" ht="20.100000000000001" customHeight="1" thickTop="1" thickBot="1" x14ac:dyDescent="0.25">
      <c r="B11" s="339"/>
      <c r="C11" s="340"/>
      <c r="D11" s="340"/>
      <c r="E11" s="56">
        <f t="shared" ref="E11:K11" si="1">AG3</f>
        <v>44375</v>
      </c>
      <c r="F11" s="57">
        <f t="shared" si="1"/>
        <v>44376</v>
      </c>
      <c r="G11" s="57">
        <f t="shared" si="1"/>
        <v>44377</v>
      </c>
      <c r="H11" s="57">
        <f t="shared" si="1"/>
        <v>44378</v>
      </c>
      <c r="I11" s="57">
        <f t="shared" si="1"/>
        <v>44379</v>
      </c>
      <c r="J11" s="58">
        <f t="shared" si="1"/>
        <v>44380</v>
      </c>
      <c r="K11" s="58">
        <f t="shared" si="1"/>
        <v>44381</v>
      </c>
      <c r="L11" s="57">
        <f t="shared" ref="L11:R11" si="2">AG4</f>
        <v>44382</v>
      </c>
      <c r="M11" s="57">
        <f t="shared" si="2"/>
        <v>44383</v>
      </c>
      <c r="N11" s="57">
        <f t="shared" si="2"/>
        <v>44384</v>
      </c>
      <c r="O11" s="57">
        <f t="shared" si="2"/>
        <v>44385</v>
      </c>
      <c r="P11" s="57">
        <f t="shared" si="2"/>
        <v>44386</v>
      </c>
      <c r="Q11" s="58">
        <f t="shared" si="2"/>
        <v>44387</v>
      </c>
      <c r="R11" s="58">
        <f t="shared" si="2"/>
        <v>44388</v>
      </c>
      <c r="S11" s="57">
        <f t="shared" ref="S11:Y11" si="3">AG5</f>
        <v>44389</v>
      </c>
      <c r="T11" s="57">
        <f t="shared" si="3"/>
        <v>44390</v>
      </c>
      <c r="U11" s="57">
        <f t="shared" si="3"/>
        <v>44391</v>
      </c>
      <c r="V11" s="57">
        <f t="shared" si="3"/>
        <v>44392</v>
      </c>
      <c r="W11" s="57">
        <f t="shared" si="3"/>
        <v>44393</v>
      </c>
      <c r="X11" s="58">
        <f t="shared" si="3"/>
        <v>44394</v>
      </c>
      <c r="Y11" s="58">
        <f t="shared" si="3"/>
        <v>44395</v>
      </c>
      <c r="Z11" s="57">
        <f t="shared" ref="Z11:AF11" si="4">AG6</f>
        <v>44396</v>
      </c>
      <c r="AA11" s="57">
        <f t="shared" si="4"/>
        <v>44397</v>
      </c>
      <c r="AB11" s="57">
        <f t="shared" si="4"/>
        <v>44398</v>
      </c>
      <c r="AC11" s="57">
        <f t="shared" si="4"/>
        <v>44399</v>
      </c>
      <c r="AD11" s="57">
        <f t="shared" si="4"/>
        <v>44400</v>
      </c>
      <c r="AE11" s="58">
        <f t="shared" si="4"/>
        <v>44401</v>
      </c>
      <c r="AF11" s="58">
        <f t="shared" si="4"/>
        <v>44402</v>
      </c>
      <c r="AG11" s="57">
        <f t="shared" ref="AG11:AL11" si="5">AG7</f>
        <v>44403</v>
      </c>
      <c r="AH11" s="57">
        <f t="shared" si="5"/>
        <v>44404</v>
      </c>
      <c r="AI11" s="57">
        <f t="shared" si="5"/>
        <v>44405</v>
      </c>
      <c r="AJ11" s="57">
        <f t="shared" si="5"/>
        <v>44406</v>
      </c>
      <c r="AK11" s="57">
        <f t="shared" si="5"/>
        <v>44407</v>
      </c>
      <c r="AL11" s="57">
        <f t="shared" si="5"/>
        <v>44408</v>
      </c>
      <c r="AM11" s="57">
        <f t="shared" ref="AM11:AR11" si="6">AG8</f>
        <v>44410</v>
      </c>
      <c r="AN11" s="57">
        <f t="shared" si="6"/>
        <v>44411</v>
      </c>
      <c r="AO11" s="57">
        <f t="shared" si="6"/>
        <v>44412</v>
      </c>
      <c r="AP11" s="57">
        <f t="shared" si="6"/>
        <v>44413</v>
      </c>
      <c r="AQ11" s="57">
        <f t="shared" si="6"/>
        <v>44414</v>
      </c>
      <c r="AR11" s="57">
        <f t="shared" si="6"/>
        <v>44415</v>
      </c>
      <c r="AS11" s="57"/>
      <c r="AT11" s="59">
        <f>AM8</f>
        <v>44416</v>
      </c>
      <c r="AU11" s="330"/>
    </row>
    <row r="12" spans="2:49" ht="20.100000000000001" customHeight="1" thickTop="1" x14ac:dyDescent="0.2">
      <c r="B12" s="324" t="str">
        <f>'Riepilogo tsh'!B12</f>
        <v>Institutional research</v>
      </c>
      <c r="C12" s="325"/>
      <c r="D12" s="325"/>
      <c r="E12" s="96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7"/>
      <c r="AL12" s="97"/>
      <c r="AM12" s="97"/>
      <c r="AN12" s="98"/>
      <c r="AO12" s="98"/>
      <c r="AP12" s="98"/>
      <c r="AQ12" s="98"/>
      <c r="AR12" s="98"/>
      <c r="AS12" s="98"/>
      <c r="AT12" s="99"/>
      <c r="AU12" s="100">
        <f>SUM(E12:AT12)</f>
        <v>0</v>
      </c>
    </row>
    <row r="13" spans="2:49" ht="13.5" customHeight="1" x14ac:dyDescent="0.2">
      <c r="B13" s="341">
        <f>'Riepilogo tsh'!B13</f>
        <v>0</v>
      </c>
      <c r="C13" s="342"/>
      <c r="D13" s="342"/>
      <c r="E13" s="139">
        <f>SUM(E14:E18)</f>
        <v>0</v>
      </c>
      <c r="F13" s="139">
        <f t="shared" ref="F13:AT13" si="7">SUM(F14:F18)</f>
        <v>0</v>
      </c>
      <c r="G13" s="139">
        <f t="shared" si="7"/>
        <v>0</v>
      </c>
      <c r="H13" s="139">
        <f t="shared" si="7"/>
        <v>0</v>
      </c>
      <c r="I13" s="139">
        <f t="shared" si="7"/>
        <v>0</v>
      </c>
      <c r="J13" s="139">
        <f t="shared" si="7"/>
        <v>0</v>
      </c>
      <c r="K13" s="139">
        <f t="shared" si="7"/>
        <v>0</v>
      </c>
      <c r="L13" s="139">
        <f t="shared" si="7"/>
        <v>0</v>
      </c>
      <c r="M13" s="139">
        <f t="shared" si="7"/>
        <v>0</v>
      </c>
      <c r="N13" s="139">
        <f t="shared" si="7"/>
        <v>0</v>
      </c>
      <c r="O13" s="139">
        <f t="shared" si="7"/>
        <v>0</v>
      </c>
      <c r="P13" s="139">
        <f t="shared" si="7"/>
        <v>0</v>
      </c>
      <c r="Q13" s="139">
        <f t="shared" si="7"/>
        <v>0</v>
      </c>
      <c r="R13" s="139">
        <f t="shared" si="7"/>
        <v>0</v>
      </c>
      <c r="S13" s="139">
        <f t="shared" si="7"/>
        <v>0</v>
      </c>
      <c r="T13" s="139">
        <f t="shared" si="7"/>
        <v>0</v>
      </c>
      <c r="U13" s="139">
        <f t="shared" si="7"/>
        <v>0</v>
      </c>
      <c r="V13" s="139">
        <f t="shared" si="7"/>
        <v>0</v>
      </c>
      <c r="W13" s="139">
        <f t="shared" si="7"/>
        <v>0</v>
      </c>
      <c r="X13" s="139">
        <f t="shared" si="7"/>
        <v>0</v>
      </c>
      <c r="Y13" s="139">
        <f t="shared" si="7"/>
        <v>0</v>
      </c>
      <c r="Z13" s="139">
        <f t="shared" si="7"/>
        <v>0</v>
      </c>
      <c r="AA13" s="139">
        <f t="shared" si="7"/>
        <v>0</v>
      </c>
      <c r="AB13" s="139">
        <f t="shared" si="7"/>
        <v>0</v>
      </c>
      <c r="AC13" s="139">
        <f t="shared" si="7"/>
        <v>0</v>
      </c>
      <c r="AD13" s="139">
        <f t="shared" si="7"/>
        <v>0</v>
      </c>
      <c r="AE13" s="139">
        <f t="shared" si="7"/>
        <v>0</v>
      </c>
      <c r="AF13" s="139">
        <f t="shared" si="7"/>
        <v>0</v>
      </c>
      <c r="AG13" s="139">
        <f t="shared" si="7"/>
        <v>0</v>
      </c>
      <c r="AH13" s="139">
        <f t="shared" si="7"/>
        <v>0</v>
      </c>
      <c r="AI13" s="139">
        <f t="shared" si="7"/>
        <v>0</v>
      </c>
      <c r="AJ13" s="139">
        <f t="shared" si="7"/>
        <v>0</v>
      </c>
      <c r="AK13" s="139">
        <f t="shared" si="7"/>
        <v>0</v>
      </c>
      <c r="AL13" s="139">
        <f t="shared" si="7"/>
        <v>0</v>
      </c>
      <c r="AM13" s="139">
        <f t="shared" si="7"/>
        <v>0</v>
      </c>
      <c r="AN13" s="139">
        <f t="shared" si="7"/>
        <v>0</v>
      </c>
      <c r="AO13" s="139">
        <f t="shared" si="7"/>
        <v>0</v>
      </c>
      <c r="AP13" s="139">
        <f t="shared" si="7"/>
        <v>0</v>
      </c>
      <c r="AQ13" s="139">
        <f t="shared" si="7"/>
        <v>0</v>
      </c>
      <c r="AR13" s="139">
        <f t="shared" si="7"/>
        <v>0</v>
      </c>
      <c r="AS13" s="139">
        <f t="shared" si="7"/>
        <v>0</v>
      </c>
      <c r="AT13" s="139">
        <f t="shared" si="7"/>
        <v>0</v>
      </c>
      <c r="AU13" s="101">
        <f t="shared" ref="AU13:AU22" si="8">SUM(E13:AT13)</f>
        <v>0</v>
      </c>
    </row>
    <row r="14" spans="2:49" ht="13.5" customHeight="1" x14ac:dyDescent="0.2">
      <c r="B14" s="315" t="str">
        <f>'Riepilogo tsh'!L13</f>
        <v>WP1</v>
      </c>
      <c r="C14" s="316"/>
      <c r="D14" s="316"/>
      <c r="E14" s="170"/>
      <c r="F14" s="170"/>
      <c r="G14" s="170"/>
      <c r="H14" s="170"/>
      <c r="I14" s="170"/>
      <c r="J14" s="170"/>
      <c r="K14" s="170"/>
      <c r="L14" s="170"/>
      <c r="M14" s="170"/>
      <c r="N14" s="170"/>
      <c r="O14" s="170"/>
      <c r="P14" s="170"/>
      <c r="Q14" s="170"/>
      <c r="R14" s="170"/>
      <c r="S14" s="170"/>
      <c r="T14" s="170"/>
      <c r="U14" s="170"/>
      <c r="V14" s="170"/>
      <c r="W14" s="170"/>
      <c r="X14" s="170"/>
      <c r="Y14" s="170"/>
      <c r="Z14" s="170"/>
      <c r="AA14" s="170"/>
      <c r="AB14" s="170"/>
      <c r="AC14" s="170"/>
      <c r="AD14" s="170"/>
      <c r="AE14" s="170"/>
      <c r="AF14" s="170"/>
      <c r="AG14" s="170"/>
      <c r="AH14" s="170"/>
      <c r="AI14" s="170"/>
      <c r="AJ14" s="170"/>
      <c r="AK14" s="170"/>
      <c r="AL14" s="170"/>
      <c r="AM14" s="170"/>
      <c r="AN14" s="171"/>
      <c r="AO14" s="171"/>
      <c r="AP14" s="171"/>
      <c r="AQ14" s="171"/>
      <c r="AR14" s="171"/>
      <c r="AS14" s="171"/>
      <c r="AT14" s="171"/>
      <c r="AU14" s="172">
        <f t="shared" si="8"/>
        <v>0</v>
      </c>
    </row>
    <row r="15" spans="2:49" ht="13.5" customHeight="1" x14ac:dyDescent="0.2">
      <c r="B15" s="315" t="str">
        <f>'Riepilogo tsh'!M13</f>
        <v>WP2</v>
      </c>
      <c r="C15" s="316"/>
      <c r="D15" s="316"/>
      <c r="E15" s="170"/>
      <c r="F15" s="173"/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Q15" s="170"/>
      <c r="R15" s="170"/>
      <c r="S15" s="170"/>
      <c r="T15" s="170"/>
      <c r="U15" s="170"/>
      <c r="V15" s="170"/>
      <c r="W15" s="170"/>
      <c r="X15" s="170"/>
      <c r="Y15" s="170"/>
      <c r="Z15" s="170"/>
      <c r="AA15" s="170"/>
      <c r="AB15" s="170"/>
      <c r="AC15" s="170"/>
      <c r="AD15" s="170"/>
      <c r="AE15" s="170"/>
      <c r="AF15" s="170"/>
      <c r="AG15" s="170"/>
      <c r="AH15" s="170"/>
      <c r="AI15" s="170"/>
      <c r="AJ15" s="170"/>
      <c r="AK15" s="170"/>
      <c r="AL15" s="170"/>
      <c r="AM15" s="170"/>
      <c r="AN15" s="171"/>
      <c r="AO15" s="171"/>
      <c r="AP15" s="171"/>
      <c r="AQ15" s="171"/>
      <c r="AR15" s="171"/>
      <c r="AS15" s="171"/>
      <c r="AT15" s="171"/>
      <c r="AU15" s="169">
        <f t="shared" si="8"/>
        <v>0</v>
      </c>
    </row>
    <row r="16" spans="2:49" ht="13.5" customHeight="1" x14ac:dyDescent="0.2">
      <c r="B16" s="315" t="str">
        <f>'Riepilogo tsh'!N13</f>
        <v>WP3</v>
      </c>
      <c r="C16" s="316"/>
      <c r="D16" s="316"/>
      <c r="E16" s="170"/>
      <c r="F16" s="170"/>
      <c r="G16" s="170"/>
      <c r="H16" s="170"/>
      <c r="I16" s="170"/>
      <c r="J16" s="170"/>
      <c r="K16" s="170"/>
      <c r="L16" s="170"/>
      <c r="M16" s="170"/>
      <c r="N16" s="170"/>
      <c r="O16" s="170"/>
      <c r="P16" s="170"/>
      <c r="Q16" s="170"/>
      <c r="R16" s="170"/>
      <c r="S16" s="170"/>
      <c r="T16" s="170"/>
      <c r="U16" s="170"/>
      <c r="V16" s="170"/>
      <c r="W16" s="170"/>
      <c r="X16" s="170"/>
      <c r="Y16" s="170"/>
      <c r="Z16" s="170"/>
      <c r="AA16" s="170"/>
      <c r="AB16" s="170"/>
      <c r="AC16" s="170"/>
      <c r="AD16" s="170"/>
      <c r="AE16" s="170"/>
      <c r="AF16" s="170"/>
      <c r="AG16" s="170"/>
      <c r="AH16" s="170"/>
      <c r="AI16" s="170"/>
      <c r="AJ16" s="170"/>
      <c r="AK16" s="170"/>
      <c r="AL16" s="170"/>
      <c r="AM16" s="170"/>
      <c r="AN16" s="171"/>
      <c r="AO16" s="171"/>
      <c r="AP16" s="171"/>
      <c r="AQ16" s="171"/>
      <c r="AR16" s="171"/>
      <c r="AS16" s="171"/>
      <c r="AT16" s="171"/>
      <c r="AU16" s="172">
        <f t="shared" si="8"/>
        <v>0</v>
      </c>
    </row>
    <row r="17" spans="2:47" ht="13.5" customHeight="1" x14ac:dyDescent="0.2">
      <c r="B17" s="316" t="str">
        <f>'Riepilogo tsh'!O13</f>
        <v>WP 4</v>
      </c>
      <c r="C17" s="316"/>
      <c r="D17" s="316"/>
      <c r="E17" s="170"/>
      <c r="F17" s="170"/>
      <c r="G17" s="170"/>
      <c r="H17" s="170"/>
      <c r="I17" s="170"/>
      <c r="J17" s="170"/>
      <c r="K17" s="170"/>
      <c r="L17" s="170"/>
      <c r="M17" s="170"/>
      <c r="N17" s="170"/>
      <c r="O17" s="170"/>
      <c r="P17" s="170"/>
      <c r="Q17" s="170"/>
      <c r="R17" s="170"/>
      <c r="S17" s="170"/>
      <c r="T17" s="170"/>
      <c r="U17" s="170"/>
      <c r="V17" s="170"/>
      <c r="W17" s="170"/>
      <c r="X17" s="170"/>
      <c r="Y17" s="170"/>
      <c r="Z17" s="170"/>
      <c r="AA17" s="170"/>
      <c r="AB17" s="170"/>
      <c r="AC17" s="170"/>
      <c r="AD17" s="170"/>
      <c r="AE17" s="170"/>
      <c r="AF17" s="170"/>
      <c r="AG17" s="170"/>
      <c r="AH17" s="170"/>
      <c r="AI17" s="170"/>
      <c r="AJ17" s="170"/>
      <c r="AK17" s="170"/>
      <c r="AL17" s="170"/>
      <c r="AM17" s="170"/>
      <c r="AN17" s="171"/>
      <c r="AO17" s="171"/>
      <c r="AP17" s="171"/>
      <c r="AQ17" s="171"/>
      <c r="AR17" s="171"/>
      <c r="AS17" s="171"/>
      <c r="AT17" s="171"/>
      <c r="AU17" s="169">
        <f t="shared" si="8"/>
        <v>0</v>
      </c>
    </row>
    <row r="18" spans="2:47" ht="13.5" customHeight="1" x14ac:dyDescent="0.2">
      <c r="B18" s="375" t="s">
        <v>116</v>
      </c>
      <c r="C18" s="376"/>
      <c r="D18" s="376"/>
      <c r="E18" s="170"/>
      <c r="F18" s="170"/>
      <c r="G18" s="170"/>
      <c r="H18" s="170"/>
      <c r="I18" s="170"/>
      <c r="J18" s="170"/>
      <c r="K18" s="170"/>
      <c r="L18" s="170"/>
      <c r="M18" s="170"/>
      <c r="N18" s="170"/>
      <c r="O18" s="170"/>
      <c r="P18" s="170"/>
      <c r="Q18" s="170"/>
      <c r="R18" s="170"/>
      <c r="S18" s="170"/>
      <c r="T18" s="170"/>
      <c r="U18" s="170"/>
      <c r="V18" s="170"/>
      <c r="W18" s="170"/>
      <c r="X18" s="170"/>
      <c r="Y18" s="170"/>
      <c r="Z18" s="170"/>
      <c r="AA18" s="170"/>
      <c r="AB18" s="170"/>
      <c r="AC18" s="170"/>
      <c r="AD18" s="170"/>
      <c r="AE18" s="170"/>
      <c r="AF18" s="170"/>
      <c r="AG18" s="170"/>
      <c r="AH18" s="170"/>
      <c r="AI18" s="170"/>
      <c r="AJ18" s="170"/>
      <c r="AK18" s="170"/>
      <c r="AL18" s="170"/>
      <c r="AM18" s="170"/>
      <c r="AN18" s="171"/>
      <c r="AO18" s="171"/>
      <c r="AP18" s="171"/>
      <c r="AQ18" s="171"/>
      <c r="AR18" s="171"/>
      <c r="AS18" s="171"/>
      <c r="AT18" s="171"/>
      <c r="AU18" s="169"/>
    </row>
    <row r="19" spans="2:47" ht="13.5" customHeight="1" x14ac:dyDescent="0.2">
      <c r="B19" s="378" t="s">
        <v>24</v>
      </c>
      <c r="C19" s="379"/>
      <c r="D19" s="379"/>
      <c r="E19" s="162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3"/>
      <c r="R19" s="163"/>
      <c r="S19" s="163"/>
      <c r="T19" s="163"/>
      <c r="U19" s="163"/>
      <c r="V19" s="163"/>
      <c r="W19" s="163"/>
      <c r="X19" s="163"/>
      <c r="Y19" s="163"/>
      <c r="Z19" s="163"/>
      <c r="AA19" s="163"/>
      <c r="AB19" s="163"/>
      <c r="AC19" s="163"/>
      <c r="AD19" s="163"/>
      <c r="AE19" s="163"/>
      <c r="AF19" s="163"/>
      <c r="AG19" s="163"/>
      <c r="AH19" s="163"/>
      <c r="AI19" s="163"/>
      <c r="AJ19" s="163"/>
      <c r="AK19" s="163"/>
      <c r="AL19" s="163"/>
      <c r="AM19" s="163"/>
      <c r="AN19" s="164"/>
      <c r="AO19" s="164"/>
      <c r="AP19" s="164"/>
      <c r="AQ19" s="164"/>
      <c r="AR19" s="164"/>
      <c r="AS19" s="164"/>
      <c r="AT19" s="165"/>
      <c r="AU19" s="102">
        <f t="shared" si="8"/>
        <v>0</v>
      </c>
    </row>
    <row r="20" spans="2:47" x14ac:dyDescent="0.2">
      <c r="B20" s="358" t="s">
        <v>26</v>
      </c>
      <c r="C20" s="359"/>
      <c r="D20" s="359"/>
      <c r="E20" s="103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104"/>
      <c r="AM20" s="104"/>
      <c r="AN20" s="105"/>
      <c r="AO20" s="105"/>
      <c r="AP20" s="105"/>
      <c r="AQ20" s="105"/>
      <c r="AR20" s="105"/>
      <c r="AS20" s="105"/>
      <c r="AT20" s="106"/>
      <c r="AU20" s="107">
        <f t="shared" si="8"/>
        <v>0</v>
      </c>
    </row>
    <row r="21" spans="2:47" ht="13.5" thickBot="1" x14ac:dyDescent="0.25">
      <c r="B21" s="360" t="s">
        <v>28</v>
      </c>
      <c r="C21" s="361"/>
      <c r="D21" s="361"/>
      <c r="E21" s="108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110"/>
      <c r="AO21" s="110"/>
      <c r="AP21" s="110"/>
      <c r="AQ21" s="110"/>
      <c r="AR21" s="110"/>
      <c r="AS21" s="110"/>
      <c r="AT21" s="111"/>
      <c r="AU21" s="112">
        <f t="shared" si="8"/>
        <v>0</v>
      </c>
    </row>
    <row r="22" spans="2:47" ht="14.25" thickTop="1" thickBot="1" x14ac:dyDescent="0.25">
      <c r="B22" s="360" t="s">
        <v>63</v>
      </c>
      <c r="C22" s="361"/>
      <c r="D22" s="361"/>
      <c r="E22" s="140">
        <f>E12+E13+E19+E20+E21</f>
        <v>0</v>
      </c>
      <c r="F22" s="140">
        <f t="shared" ref="F22:AT22" si="9">F12+F13+F19+F20+F21</f>
        <v>0</v>
      </c>
      <c r="G22" s="140">
        <f t="shared" si="9"/>
        <v>0</v>
      </c>
      <c r="H22" s="140">
        <f t="shared" si="9"/>
        <v>0</v>
      </c>
      <c r="I22" s="140">
        <f t="shared" si="9"/>
        <v>0</v>
      </c>
      <c r="J22" s="140">
        <f t="shared" si="9"/>
        <v>0</v>
      </c>
      <c r="K22" s="140">
        <f t="shared" si="9"/>
        <v>0</v>
      </c>
      <c r="L22" s="140">
        <f t="shared" si="9"/>
        <v>0</v>
      </c>
      <c r="M22" s="140">
        <f t="shared" si="9"/>
        <v>0</v>
      </c>
      <c r="N22" s="140">
        <f t="shared" si="9"/>
        <v>0</v>
      </c>
      <c r="O22" s="140">
        <f t="shared" si="9"/>
        <v>0</v>
      </c>
      <c r="P22" s="140">
        <f t="shared" si="9"/>
        <v>0</v>
      </c>
      <c r="Q22" s="140">
        <f t="shared" si="9"/>
        <v>0</v>
      </c>
      <c r="R22" s="140">
        <f t="shared" si="9"/>
        <v>0</v>
      </c>
      <c r="S22" s="140">
        <f t="shared" si="9"/>
        <v>0</v>
      </c>
      <c r="T22" s="140">
        <f t="shared" si="9"/>
        <v>0</v>
      </c>
      <c r="U22" s="140">
        <f t="shared" si="9"/>
        <v>0</v>
      </c>
      <c r="V22" s="140">
        <f t="shared" si="9"/>
        <v>0</v>
      </c>
      <c r="W22" s="140">
        <f t="shared" si="9"/>
        <v>0</v>
      </c>
      <c r="X22" s="140">
        <f t="shared" si="9"/>
        <v>0</v>
      </c>
      <c r="Y22" s="140">
        <f t="shared" si="9"/>
        <v>0</v>
      </c>
      <c r="Z22" s="140">
        <f t="shared" si="9"/>
        <v>0</v>
      </c>
      <c r="AA22" s="140">
        <f t="shared" si="9"/>
        <v>0</v>
      </c>
      <c r="AB22" s="140">
        <f t="shared" si="9"/>
        <v>0</v>
      </c>
      <c r="AC22" s="140">
        <f t="shared" si="9"/>
        <v>0</v>
      </c>
      <c r="AD22" s="140">
        <f t="shared" si="9"/>
        <v>0</v>
      </c>
      <c r="AE22" s="140">
        <f t="shared" si="9"/>
        <v>0</v>
      </c>
      <c r="AF22" s="140">
        <f t="shared" si="9"/>
        <v>0</v>
      </c>
      <c r="AG22" s="140">
        <f t="shared" si="9"/>
        <v>0</v>
      </c>
      <c r="AH22" s="140">
        <f t="shared" si="9"/>
        <v>0</v>
      </c>
      <c r="AI22" s="140">
        <f t="shared" si="9"/>
        <v>0</v>
      </c>
      <c r="AJ22" s="140">
        <f t="shared" si="9"/>
        <v>0</v>
      </c>
      <c r="AK22" s="140">
        <f t="shared" si="9"/>
        <v>0</v>
      </c>
      <c r="AL22" s="140">
        <f t="shared" si="9"/>
        <v>0</v>
      </c>
      <c r="AM22" s="140">
        <f t="shared" si="9"/>
        <v>0</v>
      </c>
      <c r="AN22" s="140">
        <f t="shared" si="9"/>
        <v>0</v>
      </c>
      <c r="AO22" s="140">
        <f t="shared" si="9"/>
        <v>0</v>
      </c>
      <c r="AP22" s="140">
        <f t="shared" si="9"/>
        <v>0</v>
      </c>
      <c r="AQ22" s="140">
        <f t="shared" si="9"/>
        <v>0</v>
      </c>
      <c r="AR22" s="140">
        <f t="shared" si="9"/>
        <v>0</v>
      </c>
      <c r="AS22" s="140">
        <f t="shared" si="9"/>
        <v>0</v>
      </c>
      <c r="AT22" s="140">
        <f t="shared" si="9"/>
        <v>0</v>
      </c>
      <c r="AU22" s="111">
        <f t="shared" si="8"/>
        <v>0</v>
      </c>
    </row>
    <row r="23" spans="2:47" ht="14.25" thickTop="1" thickBot="1" x14ac:dyDescent="0.25">
      <c r="B23" s="61"/>
      <c r="C23" s="61"/>
      <c r="D23" s="61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3"/>
      <c r="AO23" s="63"/>
      <c r="AP23" s="63"/>
      <c r="AQ23" s="63"/>
      <c r="AR23" s="63"/>
      <c r="AS23" s="63"/>
      <c r="AT23" s="63"/>
    </row>
    <row r="24" spans="2:47" ht="22.5" customHeight="1" thickTop="1" x14ac:dyDescent="0.2">
      <c r="B24" s="362" t="s">
        <v>60</v>
      </c>
      <c r="C24" s="363"/>
      <c r="D24" s="374">
        <f>'Riepilogo tsh'!B13</f>
        <v>0</v>
      </c>
      <c r="E24" s="374"/>
      <c r="F24" s="374"/>
      <c r="G24" s="374"/>
      <c r="H24" s="374"/>
      <c r="I24" s="331"/>
      <c r="J24" s="331"/>
      <c r="K24" s="331"/>
      <c r="L24" s="331"/>
      <c r="M24" s="331"/>
      <c r="N24" s="331"/>
      <c r="O24" s="331"/>
      <c r="P24" s="331"/>
      <c r="Q24" s="331"/>
      <c r="R24" s="331"/>
      <c r="S24" s="331"/>
      <c r="T24" s="331"/>
      <c r="U24" s="331"/>
      <c r="V24" s="331"/>
      <c r="W24" s="331"/>
      <c r="X24" s="331"/>
      <c r="Y24" s="331"/>
      <c r="Z24" s="331"/>
      <c r="AA24" s="331"/>
      <c r="AB24" s="331"/>
      <c r="AC24" s="331"/>
      <c r="AD24" s="331"/>
      <c r="AE24" s="331"/>
      <c r="AF24" s="331"/>
      <c r="AG24" s="331"/>
      <c r="AH24" s="331"/>
      <c r="AI24" s="331"/>
      <c r="AJ24" s="331"/>
      <c r="AK24" s="331"/>
      <c r="AL24" s="331"/>
      <c r="AM24" s="331"/>
      <c r="AN24" s="331"/>
      <c r="AO24" s="331"/>
      <c r="AP24" s="331"/>
      <c r="AQ24" s="331"/>
      <c r="AR24" s="331"/>
      <c r="AS24" s="331"/>
      <c r="AT24" s="331"/>
      <c r="AU24" s="332"/>
    </row>
    <row r="25" spans="2:47" ht="22.5" customHeight="1" x14ac:dyDescent="0.2">
      <c r="B25" s="364"/>
      <c r="C25" s="365"/>
      <c r="D25" s="370"/>
      <c r="E25" s="370"/>
      <c r="F25" s="370"/>
      <c r="G25" s="370"/>
      <c r="H25" s="370"/>
      <c r="I25" s="371"/>
      <c r="J25" s="371"/>
      <c r="K25" s="371"/>
      <c r="L25" s="371"/>
      <c r="M25" s="371"/>
      <c r="N25" s="371"/>
      <c r="O25" s="371"/>
      <c r="P25" s="371"/>
      <c r="Q25" s="371"/>
      <c r="R25" s="371"/>
      <c r="S25" s="371"/>
      <c r="T25" s="371"/>
      <c r="U25" s="371"/>
      <c r="V25" s="371"/>
      <c r="W25" s="371"/>
      <c r="X25" s="371"/>
      <c r="Y25" s="371"/>
      <c r="Z25" s="371"/>
      <c r="AA25" s="371"/>
      <c r="AB25" s="371"/>
      <c r="AC25" s="371"/>
      <c r="AD25" s="371"/>
      <c r="AE25" s="371"/>
      <c r="AF25" s="371"/>
      <c r="AG25" s="371"/>
      <c r="AH25" s="371"/>
      <c r="AI25" s="371"/>
      <c r="AJ25" s="371"/>
      <c r="AK25" s="371"/>
      <c r="AL25" s="371"/>
      <c r="AM25" s="371"/>
      <c r="AN25" s="371"/>
      <c r="AO25" s="371"/>
      <c r="AP25" s="371"/>
      <c r="AQ25" s="371"/>
      <c r="AR25" s="371"/>
      <c r="AS25" s="371"/>
      <c r="AT25" s="371"/>
      <c r="AU25" s="372"/>
    </row>
    <row r="26" spans="2:47" ht="22.5" customHeight="1" x14ac:dyDescent="0.2">
      <c r="B26" s="364"/>
      <c r="C26" s="365"/>
      <c r="D26" s="370"/>
      <c r="E26" s="370"/>
      <c r="F26" s="370"/>
      <c r="G26" s="370"/>
      <c r="H26" s="370"/>
      <c r="I26" s="371"/>
      <c r="J26" s="371"/>
      <c r="K26" s="371"/>
      <c r="L26" s="371"/>
      <c r="M26" s="371"/>
      <c r="N26" s="371"/>
      <c r="O26" s="371"/>
      <c r="P26" s="371"/>
      <c r="Q26" s="371"/>
      <c r="R26" s="371"/>
      <c r="S26" s="371"/>
      <c r="T26" s="371"/>
      <c r="U26" s="371"/>
      <c r="V26" s="371"/>
      <c r="W26" s="371"/>
      <c r="X26" s="371"/>
      <c r="Y26" s="371"/>
      <c r="Z26" s="371"/>
      <c r="AA26" s="371"/>
      <c r="AB26" s="371"/>
      <c r="AC26" s="371"/>
      <c r="AD26" s="371"/>
      <c r="AE26" s="371"/>
      <c r="AF26" s="371"/>
      <c r="AG26" s="371"/>
      <c r="AH26" s="371"/>
      <c r="AI26" s="371"/>
      <c r="AJ26" s="371"/>
      <c r="AK26" s="371"/>
      <c r="AL26" s="371"/>
      <c r="AM26" s="371"/>
      <c r="AN26" s="371"/>
      <c r="AO26" s="371"/>
      <c r="AP26" s="371"/>
      <c r="AQ26" s="371"/>
      <c r="AR26" s="371"/>
      <c r="AS26" s="371"/>
      <c r="AT26" s="371"/>
      <c r="AU26" s="372"/>
    </row>
    <row r="27" spans="2:47" ht="22.5" customHeight="1" x14ac:dyDescent="0.2">
      <c r="B27" s="364"/>
      <c r="C27" s="365"/>
      <c r="D27" s="370"/>
      <c r="E27" s="370"/>
      <c r="F27" s="370"/>
      <c r="G27" s="370"/>
      <c r="H27" s="370"/>
      <c r="I27" s="371"/>
      <c r="J27" s="371"/>
      <c r="K27" s="371"/>
      <c r="L27" s="371"/>
      <c r="M27" s="371"/>
      <c r="N27" s="371"/>
      <c r="O27" s="371"/>
      <c r="P27" s="371"/>
      <c r="Q27" s="371"/>
      <c r="R27" s="371"/>
      <c r="S27" s="371"/>
      <c r="T27" s="371"/>
      <c r="U27" s="371"/>
      <c r="V27" s="371"/>
      <c r="W27" s="371"/>
      <c r="X27" s="371"/>
      <c r="Y27" s="371"/>
      <c r="Z27" s="371"/>
      <c r="AA27" s="371"/>
      <c r="AB27" s="371"/>
      <c r="AC27" s="371"/>
      <c r="AD27" s="371"/>
      <c r="AE27" s="371"/>
      <c r="AF27" s="371"/>
      <c r="AG27" s="371"/>
      <c r="AH27" s="371"/>
      <c r="AI27" s="371"/>
      <c r="AJ27" s="371"/>
      <c r="AK27" s="371"/>
      <c r="AL27" s="371"/>
      <c r="AM27" s="371"/>
      <c r="AN27" s="371"/>
      <c r="AO27" s="371"/>
      <c r="AP27" s="371"/>
      <c r="AQ27" s="371"/>
      <c r="AR27" s="371"/>
      <c r="AS27" s="371"/>
      <c r="AT27" s="371"/>
      <c r="AU27" s="372"/>
    </row>
    <row r="28" spans="2:47" ht="22.5" customHeight="1" thickBot="1" x14ac:dyDescent="0.25">
      <c r="B28" s="366"/>
      <c r="C28" s="367"/>
      <c r="D28" s="373"/>
      <c r="E28" s="373"/>
      <c r="F28" s="373"/>
      <c r="G28" s="373"/>
      <c r="H28" s="373"/>
      <c r="I28" s="368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8"/>
      <c r="AC28" s="368"/>
      <c r="AD28" s="368"/>
      <c r="AE28" s="368"/>
      <c r="AF28" s="368"/>
      <c r="AG28" s="368"/>
      <c r="AH28" s="368"/>
      <c r="AI28" s="368"/>
      <c r="AJ28" s="368"/>
      <c r="AK28" s="368"/>
      <c r="AL28" s="368"/>
      <c r="AM28" s="368"/>
      <c r="AN28" s="368"/>
      <c r="AO28" s="368"/>
      <c r="AP28" s="368"/>
      <c r="AQ28" s="368"/>
      <c r="AR28" s="368"/>
      <c r="AS28" s="368"/>
      <c r="AT28" s="368"/>
      <c r="AU28" s="369"/>
    </row>
    <row r="29" spans="2:47" ht="12.75" customHeight="1" thickTop="1" x14ac:dyDescent="0.2"/>
    <row r="30" spans="2:47" ht="13.5" customHeight="1" x14ac:dyDescent="0.2">
      <c r="C30" s="357" t="s">
        <v>61</v>
      </c>
      <c r="D30" s="357"/>
      <c r="E30" s="357"/>
      <c r="F30" s="357"/>
      <c r="G30" s="357"/>
      <c r="H30" s="357"/>
      <c r="I30" s="357"/>
      <c r="J30" s="357"/>
      <c r="K30" s="357"/>
      <c r="AC30" s="4"/>
      <c r="AD30" s="357" t="s">
        <v>61</v>
      </c>
      <c r="AE30" s="357"/>
      <c r="AF30" s="357"/>
      <c r="AG30" s="357"/>
      <c r="AH30" s="357"/>
      <c r="AI30" s="357"/>
      <c r="AJ30" s="357"/>
      <c r="AK30" s="357"/>
      <c r="AL30" s="357"/>
      <c r="AM30" s="357"/>
      <c r="AN30" s="357"/>
      <c r="AO30" s="357"/>
      <c r="AP30" s="357"/>
    </row>
    <row r="31" spans="2:47" ht="13.5" customHeight="1" x14ac:dyDescent="0.2">
      <c r="C31" s="352">
        <f>'Riepilogo tsh'!B5</f>
        <v>0</v>
      </c>
      <c r="D31" s="352"/>
      <c r="E31" s="352"/>
      <c r="F31" s="352"/>
      <c r="G31" s="352"/>
      <c r="H31" s="352"/>
      <c r="I31" s="352"/>
      <c r="J31" s="352"/>
      <c r="K31" s="352"/>
      <c r="AD31" s="352">
        <f>G5</f>
        <v>0</v>
      </c>
      <c r="AE31" s="352"/>
      <c r="AF31" s="352"/>
      <c r="AG31" s="352"/>
      <c r="AH31" s="352"/>
      <c r="AI31" s="352"/>
      <c r="AJ31" s="352"/>
      <c r="AK31" s="352"/>
      <c r="AL31" s="352"/>
      <c r="AM31" s="352"/>
      <c r="AN31" s="352"/>
      <c r="AO31" s="352"/>
      <c r="AP31" s="352"/>
    </row>
    <row r="32" spans="2:47" ht="13.5" customHeight="1" x14ac:dyDescent="0.2"/>
    <row r="33" spans="3:33" ht="13.5" customHeight="1" x14ac:dyDescent="0.2">
      <c r="C33" s="60" t="s">
        <v>62</v>
      </c>
      <c r="D33" s="353"/>
      <c r="E33" s="353"/>
      <c r="F33" s="353"/>
      <c r="AC33" s="354" t="s">
        <v>62</v>
      </c>
      <c r="AD33" s="354"/>
      <c r="AE33" s="353"/>
      <c r="AF33" s="353"/>
      <c r="AG33" s="353"/>
    </row>
    <row r="34" spans="3:33" ht="13.5" customHeight="1" x14ac:dyDescent="0.2"/>
    <row r="35" spans="3:33" ht="13.5" customHeight="1" x14ac:dyDescent="0.2"/>
    <row r="36" spans="3:33" ht="13.5" customHeight="1" x14ac:dyDescent="0.2"/>
    <row r="37" spans="3:33" ht="13.5" customHeight="1" x14ac:dyDescent="0.2"/>
    <row r="38" spans="3:33" ht="13.5" customHeight="1" x14ac:dyDescent="0.2"/>
    <row r="39" spans="3:33" ht="13.5" customHeight="1" x14ac:dyDescent="0.2"/>
    <row r="40" spans="3:33" ht="13.5" customHeight="1" x14ac:dyDescent="0.2"/>
    <row r="41" spans="3:33" ht="13.5" customHeight="1" x14ac:dyDescent="0.2"/>
    <row r="42" spans="3:33" ht="13.5" customHeight="1" x14ac:dyDescent="0.2"/>
    <row r="43" spans="3:33" ht="13.5" customHeight="1" x14ac:dyDescent="0.2"/>
    <row r="44" spans="3:33" ht="13.5" customHeight="1" x14ac:dyDescent="0.2"/>
    <row r="45" spans="3:33" ht="13.5" customHeight="1" x14ac:dyDescent="0.2"/>
    <row r="46" spans="3:33" ht="13.5" customHeight="1" x14ac:dyDescent="0.2"/>
    <row r="47" spans="3:33" ht="13.5" customHeight="1" x14ac:dyDescent="0.2"/>
    <row r="48" spans="3:33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71" ht="20.100000000000001" customHeight="1" x14ac:dyDescent="0.2"/>
    <row r="72" ht="20.100000000000001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14" ht="20.100000000000001" customHeight="1" x14ac:dyDescent="0.2"/>
    <row r="115" ht="20.100000000000001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7" ht="20.100000000000001" customHeight="1" x14ac:dyDescent="0.2"/>
    <row r="158" ht="20.100000000000001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200" ht="20.100000000000001" customHeight="1" x14ac:dyDescent="0.2"/>
    <row r="201" ht="20.100000000000001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</sheetData>
  <protectedRanges>
    <protectedRange sqref="G7:J7 G5:J5 G3:J3 G1:J1" name="Intervallo1_1"/>
  </protectedRanges>
  <mergeCells count="48">
    <mergeCell ref="AG1:AM1"/>
    <mergeCell ref="G1:S2"/>
    <mergeCell ref="G3:S4"/>
    <mergeCell ref="V1:Y2"/>
    <mergeCell ref="Z1:AC2"/>
    <mergeCell ref="V3:Y4"/>
    <mergeCell ref="Z3:AC4"/>
    <mergeCell ref="AU10:AU11"/>
    <mergeCell ref="Z7:AC8"/>
    <mergeCell ref="G5:S6"/>
    <mergeCell ref="V5:Y6"/>
    <mergeCell ref="Z5:AC6"/>
    <mergeCell ref="G7:J7"/>
    <mergeCell ref="V7:Y8"/>
    <mergeCell ref="B17:D17"/>
    <mergeCell ref="B10:D11"/>
    <mergeCell ref="B12:D12"/>
    <mergeCell ref="B13:D13"/>
    <mergeCell ref="B7:B8"/>
    <mergeCell ref="C7:F8"/>
    <mergeCell ref="B14:D14"/>
    <mergeCell ref="B16:D16"/>
    <mergeCell ref="B15:D15"/>
    <mergeCell ref="AV2:AW2"/>
    <mergeCell ref="I27:AU27"/>
    <mergeCell ref="D28:H28"/>
    <mergeCell ref="I28:AU28"/>
    <mergeCell ref="I25:AU25"/>
    <mergeCell ref="B20:D20"/>
    <mergeCell ref="D26:H26"/>
    <mergeCell ref="I26:AU26"/>
    <mergeCell ref="D27:H27"/>
    <mergeCell ref="B19:D19"/>
    <mergeCell ref="D25:H25"/>
    <mergeCell ref="B21:D21"/>
    <mergeCell ref="B22:D22"/>
    <mergeCell ref="B24:C28"/>
    <mergeCell ref="I24:AU24"/>
    <mergeCell ref="B1:F2"/>
    <mergeCell ref="B18:D18"/>
    <mergeCell ref="C30:K30"/>
    <mergeCell ref="AD30:AP30"/>
    <mergeCell ref="D24:H24"/>
    <mergeCell ref="D33:F33"/>
    <mergeCell ref="AC33:AD33"/>
    <mergeCell ref="AE33:AG33"/>
    <mergeCell ref="C31:K31"/>
    <mergeCell ref="AD31:AP31"/>
  </mergeCells>
  <phoneticPr fontId="0" type="noConversion"/>
  <conditionalFormatting sqref="E11:H11 S11:AT11">
    <cfRule type="expression" dxfId="95" priority="10" stopIfTrue="1">
      <formula>NOT(MONTH(E11)=$AF$1)</formula>
    </cfRule>
    <cfRule type="expression" dxfId="94" priority="11" stopIfTrue="1">
      <formula>MATCH(E11,Festivita,0)&gt;0</formula>
    </cfRule>
  </conditionalFormatting>
  <conditionalFormatting sqref="E10:I10">
    <cfRule type="expression" dxfId="93" priority="12" stopIfTrue="1">
      <formula>MATCH(E11,Festivita,0)&gt;0</formula>
    </cfRule>
  </conditionalFormatting>
  <conditionalFormatting sqref="AG3:AM8">
    <cfRule type="expression" dxfId="92" priority="13" stopIfTrue="1">
      <formula>NOT(MONTH(AG3)=$AF$1)</formula>
    </cfRule>
    <cfRule type="expression" dxfId="91" priority="14" stopIfTrue="1">
      <formula>MATCH(AG3,Festivita,0)&gt;0</formula>
    </cfRule>
  </conditionalFormatting>
  <conditionalFormatting sqref="AD3:AD8">
    <cfRule type="expression" dxfId="90" priority="15" stopIfTrue="1">
      <formula>NOT(MONTH(AD3)=$W$1)</formula>
    </cfRule>
    <cfRule type="expression" dxfId="89" priority="16" stopIfTrue="1">
      <formula>MATCH(AD3,Festivita,0)&gt;0</formula>
    </cfRule>
  </conditionalFormatting>
  <conditionalFormatting sqref="AN10:AR10">
    <cfRule type="expression" dxfId="88" priority="1" stopIfTrue="1">
      <formula>MATCH(AN11,Festivita,0)&gt;0</formula>
    </cfRule>
  </conditionalFormatting>
  <conditionalFormatting sqref="I11:P11">
    <cfRule type="expression" dxfId="87" priority="8" stopIfTrue="1">
      <formula>NOT(MONTH(I11)=$AF$1)</formula>
    </cfRule>
    <cfRule type="expression" dxfId="86" priority="9" stopIfTrue="1">
      <formula>MATCH(I11,Festivita,0)&gt;0</formula>
    </cfRule>
  </conditionalFormatting>
  <conditionalFormatting sqref="Q11:R11">
    <cfRule type="expression" dxfId="85" priority="6" stopIfTrue="1">
      <formula>NOT(MONTH(Q11)=$AF$1)</formula>
    </cfRule>
    <cfRule type="expression" dxfId="84" priority="7" stopIfTrue="1">
      <formula>MATCH(Q11,Festivita,0)&gt;0</formula>
    </cfRule>
  </conditionalFormatting>
  <conditionalFormatting sqref="L10:P10">
    <cfRule type="expression" dxfId="83" priority="5" stopIfTrue="1">
      <formula>MATCH(L11,Festivita,0)&gt;0</formula>
    </cfRule>
  </conditionalFormatting>
  <conditionalFormatting sqref="S10:W10">
    <cfRule type="expression" dxfId="82" priority="4" stopIfTrue="1">
      <formula>MATCH(S11,Festivita,0)&gt;0</formula>
    </cfRule>
  </conditionalFormatting>
  <conditionalFormatting sqref="Z10:AD10">
    <cfRule type="expression" dxfId="81" priority="3" stopIfTrue="1">
      <formula>MATCH(Z11,Festivita,0)&gt;0</formula>
    </cfRule>
  </conditionalFormatting>
  <conditionalFormatting sqref="AG10:AK10">
    <cfRule type="expression" dxfId="80" priority="2" stopIfTrue="1">
      <formula>MATCH(AG11,Festivita,0)&gt;0</formula>
    </cfRule>
  </conditionalFormatting>
  <hyperlinks>
    <hyperlink ref="AG3:AM3" location="settimana1_1" display="settimana1_1" xr:uid="{00000000-0004-0000-0900-000000000000}"/>
    <hyperlink ref="AG4:AM4" location="settimana1_2" display="settimana1_2" xr:uid="{00000000-0004-0000-0900-000001000000}"/>
    <hyperlink ref="AG5:AM5" location="settimana1_3" display="settimana1_3" xr:uid="{00000000-0004-0000-0900-000002000000}"/>
    <hyperlink ref="AG6:AM6" location="settimana1_4" display="settimana1_4" xr:uid="{00000000-0004-0000-0900-000003000000}"/>
    <hyperlink ref="AG7:AM7" location="settimana1_5" display="settimana1_5" xr:uid="{00000000-0004-0000-0900-000004000000}"/>
    <hyperlink ref="AG8:AM8" location="settimana1_6" display="settimana1_6" xr:uid="{00000000-0004-0000-0900-000005000000}"/>
    <hyperlink ref="AV2:AW2" location="'Riepilogo tsh'!A22" display="Go to summary" xr:uid="{00000000-0004-0000-0900-000006000000}"/>
  </hyperlinks>
  <pageMargins left="0.47244094488188981" right="0.47244094488188981" top="0.39370078740157483" bottom="0.19685039370078741" header="0.31496062992125984" footer="0.31496062992125984"/>
  <pageSetup paperSize="9" scale="72" orientation="landscape" r:id="rId1"/>
  <headerFooter alignWithMargins="0">
    <oddHeader xml:space="preserve">&amp;R
</oddHeader>
  </headerFooter>
  <ignoredErrors>
    <ignoredError sqref="E14:AU17 E19:AU21 AU22 AU13" unlockedFormula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AW237"/>
  <sheetViews>
    <sheetView zoomScale="90" workbookViewId="0">
      <pane ySplit="11" topLeftCell="A12" activePane="bottomLeft" state="frozen"/>
      <selection activeCell="I45" sqref="I45:AU45"/>
      <selection pane="bottomLeft" activeCell="H18" sqref="H18"/>
    </sheetView>
  </sheetViews>
  <sheetFormatPr defaultColWidth="9.140625" defaultRowHeight="12.75" x14ac:dyDescent="0.2"/>
  <cols>
    <col min="1" max="1" width="8" style="1" customWidth="1"/>
    <col min="2" max="2" width="9.7109375" style="1" customWidth="1"/>
    <col min="3" max="3" width="9.5703125" style="1" customWidth="1"/>
    <col min="4" max="4" width="5.42578125" style="1" customWidth="1"/>
    <col min="5" max="47" width="3.5703125" style="1" customWidth="1"/>
    <col min="48" max="16384" width="9.140625" style="1"/>
  </cols>
  <sheetData>
    <row r="1" spans="2:49" ht="12.75" customHeight="1" thickTop="1" thickBot="1" x14ac:dyDescent="0.25">
      <c r="B1" s="333" t="s">
        <v>16</v>
      </c>
      <c r="C1" s="334"/>
      <c r="D1" s="334"/>
      <c r="E1" s="334"/>
      <c r="F1" s="335"/>
      <c r="G1" s="319" t="str">
        <f>'Riepilogo tsh'!B4</f>
        <v>Università degli studi di Napoli Federico II-Dipartimento di Giurisprudenza</v>
      </c>
      <c r="H1" s="319"/>
      <c r="I1" s="319"/>
      <c r="J1" s="319"/>
      <c r="K1" s="319"/>
      <c r="L1" s="319"/>
      <c r="M1" s="319"/>
      <c r="N1" s="319"/>
      <c r="O1" s="319"/>
      <c r="P1" s="319"/>
      <c r="Q1" s="319"/>
      <c r="R1" s="319"/>
      <c r="S1" s="320"/>
      <c r="T1" s="32"/>
      <c r="U1" s="32"/>
      <c r="V1" s="314"/>
      <c r="W1" s="314"/>
      <c r="X1" s="314"/>
      <c r="Y1" s="314"/>
      <c r="Z1" s="251"/>
      <c r="AA1" s="251"/>
      <c r="AB1" s="251"/>
      <c r="AC1" s="251"/>
      <c r="AD1" s="17"/>
      <c r="AF1" s="9">
        <v>8</v>
      </c>
      <c r="AG1" s="348" t="s">
        <v>45</v>
      </c>
      <c r="AH1" s="349"/>
      <c r="AI1" s="349"/>
      <c r="AJ1" s="349"/>
      <c r="AK1" s="349"/>
      <c r="AL1" s="349"/>
      <c r="AM1" s="350"/>
      <c r="AO1" s="14"/>
    </row>
    <row r="2" spans="2:49" ht="13.5" customHeight="1" thickTop="1" thickBot="1" x14ac:dyDescent="0.25">
      <c r="B2" s="336"/>
      <c r="C2" s="337"/>
      <c r="D2" s="337"/>
      <c r="E2" s="337"/>
      <c r="F2" s="338"/>
      <c r="G2" s="322"/>
      <c r="H2" s="322"/>
      <c r="I2" s="322"/>
      <c r="J2" s="322"/>
      <c r="K2" s="322"/>
      <c r="L2" s="322"/>
      <c r="M2" s="322"/>
      <c r="N2" s="322"/>
      <c r="O2" s="322"/>
      <c r="P2" s="322"/>
      <c r="Q2" s="322"/>
      <c r="R2" s="322"/>
      <c r="S2" s="323"/>
      <c r="T2" s="33"/>
      <c r="U2" s="33"/>
      <c r="V2" s="314"/>
      <c r="W2" s="314"/>
      <c r="X2" s="314"/>
      <c r="Y2" s="314"/>
      <c r="Z2" s="251"/>
      <c r="AA2" s="251"/>
      <c r="AB2" s="251"/>
      <c r="AC2" s="251"/>
      <c r="AD2" s="12"/>
      <c r="AF2" s="3">
        <f>DATE(Anno,AF1,1)</f>
        <v>44409</v>
      </c>
      <c r="AG2" s="39" t="s">
        <v>52</v>
      </c>
      <c r="AH2" s="40" t="s">
        <v>53</v>
      </c>
      <c r="AI2" s="40" t="s">
        <v>54</v>
      </c>
      <c r="AJ2" s="40" t="s">
        <v>55</v>
      </c>
      <c r="AK2" s="40" t="s">
        <v>56</v>
      </c>
      <c r="AL2" s="64" t="s">
        <v>57</v>
      </c>
      <c r="AM2" s="41" t="s">
        <v>58</v>
      </c>
      <c r="AV2" s="223" t="s">
        <v>83</v>
      </c>
      <c r="AW2" s="223"/>
    </row>
    <row r="3" spans="2:49" ht="13.5" customHeight="1" thickTop="1" x14ac:dyDescent="0.2">
      <c r="B3" s="24" t="s">
        <v>17</v>
      </c>
      <c r="C3" s="25"/>
      <c r="D3" s="25"/>
      <c r="E3" s="25"/>
      <c r="F3" s="26"/>
      <c r="G3" s="318">
        <f>'Riepilogo tsh'!B5</f>
        <v>0</v>
      </c>
      <c r="H3" s="319"/>
      <c r="I3" s="319"/>
      <c r="J3" s="319"/>
      <c r="K3" s="319"/>
      <c r="L3" s="319"/>
      <c r="M3" s="319"/>
      <c r="N3" s="319"/>
      <c r="O3" s="319"/>
      <c r="P3" s="319"/>
      <c r="Q3" s="319"/>
      <c r="R3" s="319"/>
      <c r="S3" s="320"/>
      <c r="T3" s="34"/>
      <c r="U3" s="34"/>
      <c r="V3" s="314"/>
      <c r="W3" s="314"/>
      <c r="X3" s="314"/>
      <c r="Y3" s="314"/>
      <c r="Z3" s="251"/>
      <c r="AA3" s="251"/>
      <c r="AB3" s="251"/>
      <c r="AC3" s="251"/>
      <c r="AD3" s="13"/>
      <c r="AG3" s="42">
        <f>(AF2-WEEKDAY(AF2,3))</f>
        <v>44403</v>
      </c>
      <c r="AH3" s="43">
        <f t="shared" ref="AH3:AM8" si="0">AG3+1</f>
        <v>44404</v>
      </c>
      <c r="AI3" s="43">
        <f t="shared" si="0"/>
        <v>44405</v>
      </c>
      <c r="AJ3" s="43">
        <f t="shared" si="0"/>
        <v>44406</v>
      </c>
      <c r="AK3" s="43">
        <f t="shared" si="0"/>
        <v>44407</v>
      </c>
      <c r="AL3" s="44">
        <f t="shared" si="0"/>
        <v>44408</v>
      </c>
      <c r="AM3" s="45">
        <f t="shared" si="0"/>
        <v>44409</v>
      </c>
    </row>
    <row r="4" spans="2:49" ht="13.5" customHeight="1" thickBot="1" x14ac:dyDescent="0.25">
      <c r="B4" s="27"/>
      <c r="C4" s="28"/>
      <c r="D4" s="28"/>
      <c r="E4" s="28"/>
      <c r="F4" s="29"/>
      <c r="G4" s="321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3"/>
      <c r="T4" s="35"/>
      <c r="U4" s="35"/>
      <c r="V4" s="314"/>
      <c r="W4" s="314"/>
      <c r="X4" s="314"/>
      <c r="Y4" s="314"/>
      <c r="Z4" s="251"/>
      <c r="AA4" s="251"/>
      <c r="AB4" s="251"/>
      <c r="AC4" s="251"/>
      <c r="AD4" s="13"/>
      <c r="AG4" s="46">
        <f>AM3+1</f>
        <v>44410</v>
      </c>
      <c r="AH4" s="10">
        <f t="shared" si="0"/>
        <v>44411</v>
      </c>
      <c r="AI4" s="10">
        <f t="shared" si="0"/>
        <v>44412</v>
      </c>
      <c r="AJ4" s="10">
        <f t="shared" si="0"/>
        <v>44413</v>
      </c>
      <c r="AK4" s="10">
        <f t="shared" si="0"/>
        <v>44414</v>
      </c>
      <c r="AL4" s="23">
        <f t="shared" si="0"/>
        <v>44415</v>
      </c>
      <c r="AM4" s="47">
        <f t="shared" si="0"/>
        <v>44416</v>
      </c>
    </row>
    <row r="5" spans="2:49" ht="13.5" customHeight="1" thickTop="1" x14ac:dyDescent="0.2">
      <c r="B5" s="24" t="s">
        <v>51</v>
      </c>
      <c r="C5" s="25"/>
      <c r="D5" s="25"/>
      <c r="E5" s="25"/>
      <c r="F5" s="26"/>
      <c r="G5" s="318">
        <f>'Riepilogo tsh'!B6</f>
        <v>0</v>
      </c>
      <c r="H5" s="319"/>
      <c r="I5" s="319"/>
      <c r="J5" s="319"/>
      <c r="K5" s="319"/>
      <c r="L5" s="319"/>
      <c r="M5" s="319"/>
      <c r="N5" s="319"/>
      <c r="O5" s="319"/>
      <c r="P5" s="319"/>
      <c r="Q5" s="319"/>
      <c r="R5" s="319"/>
      <c r="S5" s="320"/>
      <c r="T5" s="36"/>
      <c r="U5" s="36"/>
      <c r="V5" s="314"/>
      <c r="W5" s="314"/>
      <c r="X5" s="314"/>
      <c r="Y5" s="314"/>
      <c r="Z5" s="251"/>
      <c r="AA5" s="251"/>
      <c r="AB5" s="251"/>
      <c r="AC5" s="251"/>
      <c r="AD5" s="13"/>
      <c r="AG5" s="46">
        <f>AM4+1</f>
        <v>44417</v>
      </c>
      <c r="AH5" s="10">
        <f t="shared" si="0"/>
        <v>44418</v>
      </c>
      <c r="AI5" s="10">
        <f t="shared" si="0"/>
        <v>44419</v>
      </c>
      <c r="AJ5" s="10">
        <f t="shared" si="0"/>
        <v>44420</v>
      </c>
      <c r="AK5" s="10">
        <f t="shared" si="0"/>
        <v>44421</v>
      </c>
      <c r="AL5" s="23">
        <f t="shared" si="0"/>
        <v>44422</v>
      </c>
      <c r="AM5" s="47">
        <f t="shared" si="0"/>
        <v>44423</v>
      </c>
    </row>
    <row r="6" spans="2:49" ht="13.5" customHeight="1" thickBot="1" x14ac:dyDescent="0.25">
      <c r="B6" s="27"/>
      <c r="C6" s="28"/>
      <c r="D6" s="28"/>
      <c r="E6" s="28"/>
      <c r="F6" s="29"/>
      <c r="G6" s="321"/>
      <c r="H6" s="322"/>
      <c r="I6" s="322"/>
      <c r="J6" s="322"/>
      <c r="K6" s="322"/>
      <c r="L6" s="322"/>
      <c r="M6" s="322"/>
      <c r="N6" s="322"/>
      <c r="O6" s="322"/>
      <c r="P6" s="322"/>
      <c r="Q6" s="322"/>
      <c r="R6" s="322"/>
      <c r="S6" s="323"/>
      <c r="T6" s="35"/>
      <c r="U6" s="37"/>
      <c r="V6" s="314"/>
      <c r="W6" s="314"/>
      <c r="X6" s="314"/>
      <c r="Y6" s="314"/>
      <c r="Z6" s="251"/>
      <c r="AA6" s="251"/>
      <c r="AB6" s="251"/>
      <c r="AC6" s="251"/>
      <c r="AD6" s="13"/>
      <c r="AG6" s="46">
        <f>AM5+1</f>
        <v>44424</v>
      </c>
      <c r="AH6" s="10">
        <f t="shared" si="0"/>
        <v>44425</v>
      </c>
      <c r="AI6" s="10">
        <f t="shared" si="0"/>
        <v>44426</v>
      </c>
      <c r="AJ6" s="10">
        <f t="shared" si="0"/>
        <v>44427</v>
      </c>
      <c r="AK6" s="10">
        <f t="shared" si="0"/>
        <v>44428</v>
      </c>
      <c r="AL6" s="23">
        <f t="shared" si="0"/>
        <v>44429</v>
      </c>
      <c r="AM6" s="47">
        <f t="shared" si="0"/>
        <v>44430</v>
      </c>
    </row>
    <row r="7" spans="2:49" ht="13.5" customHeight="1" thickTop="1" x14ac:dyDescent="0.2">
      <c r="B7" s="327" t="s">
        <v>31</v>
      </c>
      <c r="C7" s="292">
        <f>'Impostazioni calendario'!F6</f>
        <v>2021</v>
      </c>
      <c r="D7" s="293"/>
      <c r="E7" s="293"/>
      <c r="F7" s="294"/>
      <c r="G7" s="326"/>
      <c r="H7" s="326"/>
      <c r="I7" s="326"/>
      <c r="J7" s="326"/>
      <c r="K7" s="30"/>
      <c r="L7" s="30"/>
      <c r="M7" s="30"/>
      <c r="N7" s="30"/>
      <c r="O7" s="30"/>
      <c r="P7" s="30"/>
      <c r="Q7" s="30"/>
      <c r="R7" s="31"/>
      <c r="S7" s="31"/>
      <c r="V7" s="317"/>
      <c r="W7" s="317"/>
      <c r="X7" s="317"/>
      <c r="Y7" s="317"/>
      <c r="Z7" s="251"/>
      <c r="AA7" s="251"/>
      <c r="AB7" s="251"/>
      <c r="AC7" s="251"/>
      <c r="AD7" s="13"/>
      <c r="AG7" s="46">
        <f>AM6+1</f>
        <v>44431</v>
      </c>
      <c r="AH7" s="10">
        <f t="shared" si="0"/>
        <v>44432</v>
      </c>
      <c r="AI7" s="10">
        <f t="shared" si="0"/>
        <v>44433</v>
      </c>
      <c r="AJ7" s="10">
        <f t="shared" si="0"/>
        <v>44434</v>
      </c>
      <c r="AK7" s="10">
        <f t="shared" si="0"/>
        <v>44435</v>
      </c>
      <c r="AL7" s="23">
        <f t="shared" si="0"/>
        <v>44436</v>
      </c>
      <c r="AM7" s="47">
        <f t="shared" si="0"/>
        <v>44437</v>
      </c>
      <c r="AP7" s="11"/>
    </row>
    <row r="8" spans="2:49" ht="13.5" customHeight="1" thickBot="1" x14ac:dyDescent="0.25">
      <c r="B8" s="328"/>
      <c r="C8" s="343"/>
      <c r="D8" s="344"/>
      <c r="E8" s="344"/>
      <c r="F8" s="345"/>
      <c r="T8" s="38"/>
      <c r="U8" s="30"/>
      <c r="V8" s="317"/>
      <c r="W8" s="317"/>
      <c r="X8" s="317"/>
      <c r="Y8" s="317"/>
      <c r="Z8" s="251"/>
      <c r="AA8" s="251"/>
      <c r="AB8" s="251"/>
      <c r="AC8" s="251"/>
      <c r="AD8" s="13"/>
      <c r="AG8" s="48">
        <f>AM7+1</f>
        <v>44438</v>
      </c>
      <c r="AH8" s="49">
        <f t="shared" si="0"/>
        <v>44439</v>
      </c>
      <c r="AI8" s="49">
        <f t="shared" si="0"/>
        <v>44440</v>
      </c>
      <c r="AJ8" s="49">
        <f t="shared" si="0"/>
        <v>44441</v>
      </c>
      <c r="AK8" s="49">
        <f t="shared" si="0"/>
        <v>44442</v>
      </c>
      <c r="AL8" s="50">
        <f t="shared" si="0"/>
        <v>44443</v>
      </c>
      <c r="AM8" s="51">
        <f t="shared" si="0"/>
        <v>44444</v>
      </c>
    </row>
    <row r="9" spans="2:49" ht="14.25" thickTop="1" thickBot="1" x14ac:dyDescent="0.25"/>
    <row r="10" spans="2:49" ht="20.100000000000001" customHeight="1" thickTop="1" thickBot="1" x14ac:dyDescent="0.25">
      <c r="B10" s="380" t="str">
        <f>AG1</f>
        <v>August</v>
      </c>
      <c r="C10" s="340"/>
      <c r="D10" s="340"/>
      <c r="E10" s="52" t="s">
        <v>52</v>
      </c>
      <c r="F10" s="53" t="s">
        <v>53</v>
      </c>
      <c r="G10" s="53" t="s">
        <v>54</v>
      </c>
      <c r="H10" s="53" t="s">
        <v>55</v>
      </c>
      <c r="I10" s="53" t="s">
        <v>56</v>
      </c>
      <c r="J10" s="54" t="s">
        <v>57</v>
      </c>
      <c r="K10" s="54" t="s">
        <v>58</v>
      </c>
      <c r="L10" s="53" t="s">
        <v>52</v>
      </c>
      <c r="M10" s="53" t="s">
        <v>53</v>
      </c>
      <c r="N10" s="53" t="s">
        <v>54</v>
      </c>
      <c r="O10" s="53" t="s">
        <v>55</v>
      </c>
      <c r="P10" s="53" t="s">
        <v>56</v>
      </c>
      <c r="Q10" s="54" t="s">
        <v>57</v>
      </c>
      <c r="R10" s="54" t="s">
        <v>58</v>
      </c>
      <c r="S10" s="53" t="s">
        <v>52</v>
      </c>
      <c r="T10" s="53" t="s">
        <v>53</v>
      </c>
      <c r="U10" s="53" t="s">
        <v>54</v>
      </c>
      <c r="V10" s="53" t="s">
        <v>55</v>
      </c>
      <c r="W10" s="53" t="s">
        <v>56</v>
      </c>
      <c r="X10" s="54" t="s">
        <v>57</v>
      </c>
      <c r="Y10" s="54" t="s">
        <v>58</v>
      </c>
      <c r="Z10" s="53" t="s">
        <v>52</v>
      </c>
      <c r="AA10" s="53" t="s">
        <v>53</v>
      </c>
      <c r="AB10" s="53" t="s">
        <v>54</v>
      </c>
      <c r="AC10" s="53" t="s">
        <v>55</v>
      </c>
      <c r="AD10" s="53" t="s">
        <v>56</v>
      </c>
      <c r="AE10" s="54" t="s">
        <v>57</v>
      </c>
      <c r="AF10" s="54" t="s">
        <v>58</v>
      </c>
      <c r="AG10" s="53" t="s">
        <v>52</v>
      </c>
      <c r="AH10" s="53" t="s">
        <v>53</v>
      </c>
      <c r="AI10" s="53" t="s">
        <v>54</v>
      </c>
      <c r="AJ10" s="53" t="s">
        <v>55</v>
      </c>
      <c r="AK10" s="53" t="s">
        <v>56</v>
      </c>
      <c r="AL10" s="54" t="s">
        <v>57</v>
      </c>
      <c r="AM10" s="54" t="s">
        <v>58</v>
      </c>
      <c r="AN10" s="53" t="s">
        <v>52</v>
      </c>
      <c r="AO10" s="53" t="s">
        <v>53</v>
      </c>
      <c r="AP10" s="53" t="s">
        <v>54</v>
      </c>
      <c r="AQ10" s="53" t="s">
        <v>55</v>
      </c>
      <c r="AR10" s="53" t="s">
        <v>56</v>
      </c>
      <c r="AS10" s="54" t="s">
        <v>57</v>
      </c>
      <c r="AT10" s="55" t="s">
        <v>58</v>
      </c>
      <c r="AU10" s="329" t="s">
        <v>64</v>
      </c>
    </row>
    <row r="11" spans="2:49" ht="20.100000000000001" customHeight="1" thickTop="1" thickBot="1" x14ac:dyDescent="0.25">
      <c r="B11" s="339"/>
      <c r="C11" s="340"/>
      <c r="D11" s="340"/>
      <c r="E11" s="56">
        <f t="shared" ref="E11:K11" si="1">AG3</f>
        <v>44403</v>
      </c>
      <c r="F11" s="57">
        <f t="shared" si="1"/>
        <v>44404</v>
      </c>
      <c r="G11" s="57">
        <f t="shared" si="1"/>
        <v>44405</v>
      </c>
      <c r="H11" s="57">
        <f t="shared" si="1"/>
        <v>44406</v>
      </c>
      <c r="I11" s="57">
        <f t="shared" si="1"/>
        <v>44407</v>
      </c>
      <c r="J11" s="58">
        <f t="shared" si="1"/>
        <v>44408</v>
      </c>
      <c r="K11" s="58">
        <f t="shared" si="1"/>
        <v>44409</v>
      </c>
      <c r="L11" s="57">
        <f t="shared" ref="L11:R11" si="2">AG4</f>
        <v>44410</v>
      </c>
      <c r="M11" s="57">
        <f t="shared" si="2"/>
        <v>44411</v>
      </c>
      <c r="N11" s="57">
        <f t="shared" si="2"/>
        <v>44412</v>
      </c>
      <c r="O11" s="57">
        <f t="shared" si="2"/>
        <v>44413</v>
      </c>
      <c r="P11" s="57">
        <f t="shared" si="2"/>
        <v>44414</v>
      </c>
      <c r="Q11" s="58">
        <f t="shared" si="2"/>
        <v>44415</v>
      </c>
      <c r="R11" s="58">
        <f t="shared" si="2"/>
        <v>44416</v>
      </c>
      <c r="S11" s="57">
        <f t="shared" ref="S11:Y11" si="3">AG5</f>
        <v>44417</v>
      </c>
      <c r="T11" s="57">
        <f t="shared" si="3"/>
        <v>44418</v>
      </c>
      <c r="U11" s="57">
        <f t="shared" si="3"/>
        <v>44419</v>
      </c>
      <c r="V11" s="57">
        <f t="shared" si="3"/>
        <v>44420</v>
      </c>
      <c r="W11" s="57">
        <f t="shared" si="3"/>
        <v>44421</v>
      </c>
      <c r="X11" s="58">
        <f t="shared" si="3"/>
        <v>44422</v>
      </c>
      <c r="Y11" s="58">
        <f t="shared" si="3"/>
        <v>44423</v>
      </c>
      <c r="Z11" s="57">
        <f t="shared" ref="Z11:AF11" si="4">AG6</f>
        <v>44424</v>
      </c>
      <c r="AA11" s="57">
        <f t="shared" si="4"/>
        <v>44425</v>
      </c>
      <c r="AB11" s="57">
        <f t="shared" si="4"/>
        <v>44426</v>
      </c>
      <c r="AC11" s="57">
        <f t="shared" si="4"/>
        <v>44427</v>
      </c>
      <c r="AD11" s="57">
        <f t="shared" si="4"/>
        <v>44428</v>
      </c>
      <c r="AE11" s="58">
        <f t="shared" si="4"/>
        <v>44429</v>
      </c>
      <c r="AF11" s="58">
        <f t="shared" si="4"/>
        <v>44430</v>
      </c>
      <c r="AG11" s="57">
        <f t="shared" ref="AG11:AL11" si="5">AG7</f>
        <v>44431</v>
      </c>
      <c r="AH11" s="57">
        <f t="shared" si="5"/>
        <v>44432</v>
      </c>
      <c r="AI11" s="57">
        <f t="shared" si="5"/>
        <v>44433</v>
      </c>
      <c r="AJ11" s="57">
        <f t="shared" si="5"/>
        <v>44434</v>
      </c>
      <c r="AK11" s="57">
        <f t="shared" si="5"/>
        <v>44435</v>
      </c>
      <c r="AL11" s="57">
        <f t="shared" si="5"/>
        <v>44436</v>
      </c>
      <c r="AM11" s="57">
        <f t="shared" ref="AM11:AR11" si="6">AG8</f>
        <v>44438</v>
      </c>
      <c r="AN11" s="57">
        <f t="shared" si="6"/>
        <v>44439</v>
      </c>
      <c r="AO11" s="57">
        <f t="shared" si="6"/>
        <v>44440</v>
      </c>
      <c r="AP11" s="57">
        <f t="shared" si="6"/>
        <v>44441</v>
      </c>
      <c r="AQ11" s="57">
        <f t="shared" si="6"/>
        <v>44442</v>
      </c>
      <c r="AR11" s="57">
        <f t="shared" si="6"/>
        <v>44443</v>
      </c>
      <c r="AS11" s="57"/>
      <c r="AT11" s="59">
        <f>AM8</f>
        <v>44444</v>
      </c>
      <c r="AU11" s="330"/>
    </row>
    <row r="12" spans="2:49" ht="20.100000000000001" customHeight="1" thickTop="1" x14ac:dyDescent="0.2">
      <c r="B12" s="324" t="str">
        <f>'Riepilogo tsh'!B12</f>
        <v>Institutional research</v>
      </c>
      <c r="C12" s="325"/>
      <c r="D12" s="325"/>
      <c r="E12" s="96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7"/>
      <c r="AL12" s="97"/>
      <c r="AM12" s="97"/>
      <c r="AN12" s="98"/>
      <c r="AO12" s="98"/>
      <c r="AP12" s="98"/>
      <c r="AQ12" s="98"/>
      <c r="AR12" s="98"/>
      <c r="AS12" s="98"/>
      <c r="AT12" s="99"/>
      <c r="AU12" s="100">
        <f>SUM(E12:AT12)</f>
        <v>0</v>
      </c>
    </row>
    <row r="13" spans="2:49" ht="13.5" customHeight="1" x14ac:dyDescent="0.2">
      <c r="B13" s="341">
        <f>'Riepilogo tsh'!B13</f>
        <v>0</v>
      </c>
      <c r="C13" s="342"/>
      <c r="D13" s="342"/>
      <c r="E13" s="139">
        <f>SUM(E14:E19)</f>
        <v>0</v>
      </c>
      <c r="F13" s="139">
        <f t="shared" ref="F13:AT13" si="7">SUM(F14:F19)</f>
        <v>0</v>
      </c>
      <c r="G13" s="139">
        <f t="shared" si="7"/>
        <v>0</v>
      </c>
      <c r="H13" s="139">
        <f t="shared" si="7"/>
        <v>0</v>
      </c>
      <c r="I13" s="139">
        <f t="shared" si="7"/>
        <v>0</v>
      </c>
      <c r="J13" s="139">
        <f t="shared" si="7"/>
        <v>0</v>
      </c>
      <c r="K13" s="139">
        <f t="shared" si="7"/>
        <v>0</v>
      </c>
      <c r="L13" s="139">
        <f t="shared" si="7"/>
        <v>0</v>
      </c>
      <c r="M13" s="139">
        <f t="shared" si="7"/>
        <v>0</v>
      </c>
      <c r="N13" s="139">
        <f t="shared" si="7"/>
        <v>0</v>
      </c>
      <c r="O13" s="139">
        <f t="shared" si="7"/>
        <v>0</v>
      </c>
      <c r="P13" s="139">
        <f t="shared" si="7"/>
        <v>0</v>
      </c>
      <c r="Q13" s="139">
        <f t="shared" si="7"/>
        <v>0</v>
      </c>
      <c r="R13" s="139">
        <f t="shared" si="7"/>
        <v>0</v>
      </c>
      <c r="S13" s="139">
        <f t="shared" si="7"/>
        <v>0</v>
      </c>
      <c r="T13" s="139">
        <f t="shared" si="7"/>
        <v>0</v>
      </c>
      <c r="U13" s="139">
        <f t="shared" si="7"/>
        <v>0</v>
      </c>
      <c r="V13" s="139">
        <f t="shared" si="7"/>
        <v>0</v>
      </c>
      <c r="W13" s="139">
        <f t="shared" si="7"/>
        <v>0</v>
      </c>
      <c r="X13" s="139">
        <f t="shared" si="7"/>
        <v>0</v>
      </c>
      <c r="Y13" s="139">
        <f t="shared" si="7"/>
        <v>0</v>
      </c>
      <c r="Z13" s="139">
        <f t="shared" si="7"/>
        <v>0</v>
      </c>
      <c r="AA13" s="139">
        <f t="shared" si="7"/>
        <v>0</v>
      </c>
      <c r="AB13" s="139">
        <f t="shared" si="7"/>
        <v>0</v>
      </c>
      <c r="AC13" s="139">
        <f t="shared" si="7"/>
        <v>0</v>
      </c>
      <c r="AD13" s="139">
        <f t="shared" si="7"/>
        <v>0</v>
      </c>
      <c r="AE13" s="139">
        <f t="shared" si="7"/>
        <v>0</v>
      </c>
      <c r="AF13" s="139">
        <f t="shared" si="7"/>
        <v>0</v>
      </c>
      <c r="AG13" s="139">
        <f t="shared" si="7"/>
        <v>0</v>
      </c>
      <c r="AH13" s="139">
        <f t="shared" si="7"/>
        <v>0</v>
      </c>
      <c r="AI13" s="139">
        <f t="shared" si="7"/>
        <v>0</v>
      </c>
      <c r="AJ13" s="139">
        <f t="shared" si="7"/>
        <v>0</v>
      </c>
      <c r="AK13" s="139">
        <f t="shared" si="7"/>
        <v>0</v>
      </c>
      <c r="AL13" s="139">
        <f t="shared" si="7"/>
        <v>0</v>
      </c>
      <c r="AM13" s="139">
        <f t="shared" si="7"/>
        <v>0</v>
      </c>
      <c r="AN13" s="139">
        <f t="shared" si="7"/>
        <v>0</v>
      </c>
      <c r="AO13" s="139">
        <f t="shared" si="7"/>
        <v>0</v>
      </c>
      <c r="AP13" s="139">
        <f t="shared" si="7"/>
        <v>0</v>
      </c>
      <c r="AQ13" s="139">
        <f t="shared" si="7"/>
        <v>0</v>
      </c>
      <c r="AR13" s="139">
        <f t="shared" si="7"/>
        <v>0</v>
      </c>
      <c r="AS13" s="139">
        <f t="shared" si="7"/>
        <v>0</v>
      </c>
      <c r="AT13" s="139">
        <f t="shared" si="7"/>
        <v>0</v>
      </c>
      <c r="AU13" s="101">
        <f t="shared" ref="AU13:AU22" si="8">SUM(E13:AT13)</f>
        <v>0</v>
      </c>
    </row>
    <row r="14" spans="2:49" ht="13.5" customHeight="1" x14ac:dyDescent="0.2">
      <c r="B14" s="315" t="str">
        <f>'Riepilogo tsh'!L13</f>
        <v>WP1</v>
      </c>
      <c r="C14" s="316"/>
      <c r="D14" s="316"/>
      <c r="E14" s="170"/>
      <c r="F14" s="170"/>
      <c r="G14" s="170"/>
      <c r="H14" s="170"/>
      <c r="I14" s="170"/>
      <c r="J14" s="170"/>
      <c r="K14" s="170"/>
      <c r="L14" s="170"/>
      <c r="M14" s="170"/>
      <c r="N14" s="170"/>
      <c r="O14" s="170"/>
      <c r="P14" s="170"/>
      <c r="Q14" s="170"/>
      <c r="R14" s="170"/>
      <c r="S14" s="170"/>
      <c r="T14" s="170"/>
      <c r="U14" s="170"/>
      <c r="V14" s="170"/>
      <c r="W14" s="170"/>
      <c r="X14" s="170"/>
      <c r="Y14" s="170"/>
      <c r="Z14" s="170"/>
      <c r="AA14" s="170"/>
      <c r="AB14" s="170"/>
      <c r="AC14" s="170"/>
      <c r="AD14" s="170"/>
      <c r="AE14" s="170"/>
      <c r="AF14" s="170"/>
      <c r="AG14" s="170"/>
      <c r="AH14" s="170"/>
      <c r="AI14" s="170"/>
      <c r="AJ14" s="170"/>
      <c r="AK14" s="170"/>
      <c r="AL14" s="170"/>
      <c r="AM14" s="170"/>
      <c r="AN14" s="171"/>
      <c r="AO14" s="171"/>
      <c r="AP14" s="171"/>
      <c r="AQ14" s="171"/>
      <c r="AR14" s="171"/>
      <c r="AS14" s="171"/>
      <c r="AT14" s="171"/>
      <c r="AU14" s="172">
        <f t="shared" si="8"/>
        <v>0</v>
      </c>
    </row>
    <row r="15" spans="2:49" ht="13.5" customHeight="1" x14ac:dyDescent="0.2">
      <c r="B15" s="315" t="str">
        <f>'Riepilogo tsh'!M13</f>
        <v>WP2</v>
      </c>
      <c r="C15" s="316"/>
      <c r="D15" s="316"/>
      <c r="E15" s="170"/>
      <c r="F15" s="173"/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Q15" s="170"/>
      <c r="R15" s="170"/>
      <c r="S15" s="170"/>
      <c r="T15" s="170"/>
      <c r="U15" s="170"/>
      <c r="V15" s="170"/>
      <c r="W15" s="170"/>
      <c r="X15" s="170"/>
      <c r="Y15" s="170"/>
      <c r="Z15" s="170"/>
      <c r="AA15" s="170"/>
      <c r="AB15" s="170"/>
      <c r="AC15" s="170"/>
      <c r="AD15" s="170"/>
      <c r="AE15" s="170"/>
      <c r="AF15" s="170"/>
      <c r="AG15" s="170"/>
      <c r="AH15" s="170"/>
      <c r="AI15" s="170"/>
      <c r="AJ15" s="170"/>
      <c r="AK15" s="170"/>
      <c r="AL15" s="170"/>
      <c r="AM15" s="170"/>
      <c r="AN15" s="171"/>
      <c r="AO15" s="171"/>
      <c r="AP15" s="171"/>
      <c r="AQ15" s="171"/>
      <c r="AR15" s="171"/>
      <c r="AS15" s="171"/>
      <c r="AT15" s="171"/>
      <c r="AU15" s="169">
        <f t="shared" si="8"/>
        <v>0</v>
      </c>
    </row>
    <row r="16" spans="2:49" ht="13.5" customHeight="1" x14ac:dyDescent="0.2">
      <c r="B16" s="315" t="str">
        <f>'Riepilogo tsh'!N13</f>
        <v>WP3</v>
      </c>
      <c r="C16" s="316"/>
      <c r="D16" s="316"/>
      <c r="E16" s="170"/>
      <c r="F16" s="170"/>
      <c r="G16" s="170"/>
      <c r="H16" s="170"/>
      <c r="I16" s="170"/>
      <c r="J16" s="170"/>
      <c r="K16" s="170"/>
      <c r="L16" s="170"/>
      <c r="M16" s="170"/>
      <c r="N16" s="170"/>
      <c r="O16" s="170"/>
      <c r="P16" s="170"/>
      <c r="Q16" s="170"/>
      <c r="R16" s="170"/>
      <c r="S16" s="170"/>
      <c r="T16" s="170"/>
      <c r="U16" s="170"/>
      <c r="V16" s="170"/>
      <c r="W16" s="170"/>
      <c r="X16" s="170"/>
      <c r="Y16" s="170"/>
      <c r="Z16" s="170"/>
      <c r="AA16" s="170"/>
      <c r="AB16" s="170"/>
      <c r="AC16" s="170"/>
      <c r="AD16" s="170"/>
      <c r="AE16" s="170"/>
      <c r="AF16" s="170"/>
      <c r="AG16" s="170"/>
      <c r="AH16" s="170"/>
      <c r="AI16" s="170"/>
      <c r="AJ16" s="170"/>
      <c r="AK16" s="170"/>
      <c r="AL16" s="170"/>
      <c r="AM16" s="170"/>
      <c r="AN16" s="171"/>
      <c r="AO16" s="171"/>
      <c r="AP16" s="171"/>
      <c r="AQ16" s="171"/>
      <c r="AR16" s="171"/>
      <c r="AS16" s="171"/>
      <c r="AT16" s="171"/>
      <c r="AU16" s="172">
        <f t="shared" si="8"/>
        <v>0</v>
      </c>
    </row>
    <row r="17" spans="2:47" ht="13.5" customHeight="1" x14ac:dyDescent="0.2">
      <c r="B17" s="316" t="str">
        <f>'Riepilogo tsh'!O13</f>
        <v>WP 4</v>
      </c>
      <c r="C17" s="316"/>
      <c r="D17" s="316"/>
      <c r="E17" s="170"/>
      <c r="F17" s="170"/>
      <c r="G17" s="170"/>
      <c r="H17" s="170"/>
      <c r="I17" s="170"/>
      <c r="J17" s="170"/>
      <c r="K17" s="170"/>
      <c r="L17" s="170"/>
      <c r="M17" s="170"/>
      <c r="N17" s="170"/>
      <c r="O17" s="170"/>
      <c r="P17" s="170"/>
      <c r="Q17" s="170"/>
      <c r="R17" s="170"/>
      <c r="S17" s="170"/>
      <c r="T17" s="170"/>
      <c r="U17" s="170"/>
      <c r="V17" s="170"/>
      <c r="W17" s="170"/>
      <c r="X17" s="170"/>
      <c r="Y17" s="170"/>
      <c r="Z17" s="170"/>
      <c r="AA17" s="170"/>
      <c r="AB17" s="170"/>
      <c r="AC17" s="170"/>
      <c r="AD17" s="170"/>
      <c r="AE17" s="170"/>
      <c r="AF17" s="170"/>
      <c r="AG17" s="170"/>
      <c r="AH17" s="170"/>
      <c r="AI17" s="170"/>
      <c r="AJ17" s="170"/>
      <c r="AK17" s="170"/>
      <c r="AL17" s="170"/>
      <c r="AM17" s="170"/>
      <c r="AN17" s="171"/>
      <c r="AO17" s="171"/>
      <c r="AP17" s="171"/>
      <c r="AQ17" s="171"/>
      <c r="AR17" s="171"/>
      <c r="AS17" s="171"/>
      <c r="AT17" s="171"/>
      <c r="AU17" s="169">
        <f t="shared" si="8"/>
        <v>0</v>
      </c>
    </row>
    <row r="18" spans="2:47" ht="13.5" customHeight="1" x14ac:dyDescent="0.2">
      <c r="B18" s="375" t="s">
        <v>116</v>
      </c>
      <c r="C18" s="376"/>
      <c r="D18" s="377"/>
      <c r="E18" s="170"/>
      <c r="F18" s="170"/>
      <c r="G18" s="170"/>
      <c r="H18" s="170"/>
      <c r="I18" s="170"/>
      <c r="J18" s="170"/>
      <c r="K18" s="170"/>
      <c r="L18" s="170"/>
      <c r="M18" s="170"/>
      <c r="N18" s="170"/>
      <c r="O18" s="170"/>
      <c r="P18" s="170"/>
      <c r="Q18" s="170"/>
      <c r="R18" s="170"/>
      <c r="S18" s="170"/>
      <c r="T18" s="170"/>
      <c r="U18" s="170"/>
      <c r="V18" s="170"/>
      <c r="W18" s="170"/>
      <c r="X18" s="170"/>
      <c r="Y18" s="170"/>
      <c r="Z18" s="170"/>
      <c r="AA18" s="170"/>
      <c r="AB18" s="170"/>
      <c r="AC18" s="170"/>
      <c r="AD18" s="170"/>
      <c r="AE18" s="170"/>
      <c r="AF18" s="170"/>
      <c r="AG18" s="170"/>
      <c r="AH18" s="170"/>
      <c r="AI18" s="170"/>
      <c r="AJ18" s="170"/>
      <c r="AK18" s="170"/>
      <c r="AL18" s="170"/>
      <c r="AM18" s="170"/>
      <c r="AN18" s="171"/>
      <c r="AO18" s="171"/>
      <c r="AP18" s="171"/>
      <c r="AQ18" s="171"/>
      <c r="AR18" s="171"/>
      <c r="AS18" s="171"/>
      <c r="AT18" s="171"/>
      <c r="AU18" s="169"/>
    </row>
    <row r="19" spans="2:47" ht="13.5" customHeight="1" x14ac:dyDescent="0.2">
      <c r="B19" s="378" t="s">
        <v>24</v>
      </c>
      <c r="C19" s="379"/>
      <c r="D19" s="379"/>
      <c r="E19" s="162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3"/>
      <c r="R19" s="163"/>
      <c r="S19" s="163"/>
      <c r="T19" s="163"/>
      <c r="U19" s="163"/>
      <c r="V19" s="163"/>
      <c r="W19" s="163"/>
      <c r="X19" s="163"/>
      <c r="Y19" s="163"/>
      <c r="Z19" s="163"/>
      <c r="AA19" s="163"/>
      <c r="AB19" s="163"/>
      <c r="AC19" s="163"/>
      <c r="AD19" s="163"/>
      <c r="AE19" s="163"/>
      <c r="AF19" s="163"/>
      <c r="AG19" s="163"/>
      <c r="AH19" s="163"/>
      <c r="AI19" s="163"/>
      <c r="AJ19" s="163"/>
      <c r="AK19" s="163"/>
      <c r="AL19" s="163"/>
      <c r="AM19" s="163"/>
      <c r="AN19" s="164"/>
      <c r="AO19" s="164"/>
      <c r="AP19" s="164"/>
      <c r="AQ19" s="164"/>
      <c r="AR19" s="164"/>
      <c r="AS19" s="164"/>
      <c r="AT19" s="165"/>
      <c r="AU19" s="102">
        <f t="shared" si="8"/>
        <v>0</v>
      </c>
    </row>
    <row r="20" spans="2:47" x14ac:dyDescent="0.2">
      <c r="B20" s="358" t="s">
        <v>26</v>
      </c>
      <c r="C20" s="359"/>
      <c r="D20" s="359"/>
      <c r="E20" s="103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104"/>
      <c r="AM20" s="104"/>
      <c r="AN20" s="105"/>
      <c r="AO20" s="105"/>
      <c r="AP20" s="105"/>
      <c r="AQ20" s="105"/>
      <c r="AR20" s="105"/>
      <c r="AS20" s="105"/>
      <c r="AT20" s="106"/>
      <c r="AU20" s="107">
        <f t="shared" si="8"/>
        <v>0</v>
      </c>
    </row>
    <row r="21" spans="2:47" ht="13.5" thickBot="1" x14ac:dyDescent="0.25">
      <c r="B21" s="360" t="s">
        <v>28</v>
      </c>
      <c r="C21" s="361"/>
      <c r="D21" s="361"/>
      <c r="E21" s="108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110"/>
      <c r="AO21" s="110"/>
      <c r="AP21" s="110"/>
      <c r="AQ21" s="110"/>
      <c r="AR21" s="110"/>
      <c r="AS21" s="110"/>
      <c r="AT21" s="111"/>
      <c r="AU21" s="112">
        <f t="shared" si="8"/>
        <v>0</v>
      </c>
    </row>
    <row r="22" spans="2:47" ht="14.25" thickTop="1" thickBot="1" x14ac:dyDescent="0.25">
      <c r="B22" s="360" t="s">
        <v>63</v>
      </c>
      <c r="C22" s="361"/>
      <c r="D22" s="361"/>
      <c r="E22" s="140">
        <f>E12+E13+E19+E20+E21</f>
        <v>0</v>
      </c>
      <c r="F22" s="140">
        <f t="shared" ref="F22:AT22" si="9">F12+F13+F19+F20+F21</f>
        <v>0</v>
      </c>
      <c r="G22" s="140">
        <f t="shared" si="9"/>
        <v>0</v>
      </c>
      <c r="H22" s="140">
        <f t="shared" si="9"/>
        <v>0</v>
      </c>
      <c r="I22" s="140">
        <f t="shared" si="9"/>
        <v>0</v>
      </c>
      <c r="J22" s="140">
        <f t="shared" si="9"/>
        <v>0</v>
      </c>
      <c r="K22" s="140">
        <f t="shared" si="9"/>
        <v>0</v>
      </c>
      <c r="L22" s="140">
        <f t="shared" si="9"/>
        <v>0</v>
      </c>
      <c r="M22" s="140">
        <f t="shared" si="9"/>
        <v>0</v>
      </c>
      <c r="N22" s="140">
        <f t="shared" si="9"/>
        <v>0</v>
      </c>
      <c r="O22" s="140">
        <f t="shared" si="9"/>
        <v>0</v>
      </c>
      <c r="P22" s="140">
        <f t="shared" si="9"/>
        <v>0</v>
      </c>
      <c r="Q22" s="140">
        <f t="shared" si="9"/>
        <v>0</v>
      </c>
      <c r="R22" s="140">
        <f t="shared" si="9"/>
        <v>0</v>
      </c>
      <c r="S22" s="140">
        <f t="shared" si="9"/>
        <v>0</v>
      </c>
      <c r="T22" s="140">
        <f t="shared" si="9"/>
        <v>0</v>
      </c>
      <c r="U22" s="140">
        <f t="shared" si="9"/>
        <v>0</v>
      </c>
      <c r="V22" s="140">
        <f t="shared" si="9"/>
        <v>0</v>
      </c>
      <c r="W22" s="140">
        <f t="shared" si="9"/>
        <v>0</v>
      </c>
      <c r="X22" s="140">
        <f t="shared" si="9"/>
        <v>0</v>
      </c>
      <c r="Y22" s="140">
        <f t="shared" si="9"/>
        <v>0</v>
      </c>
      <c r="Z22" s="140">
        <f t="shared" si="9"/>
        <v>0</v>
      </c>
      <c r="AA22" s="140">
        <f t="shared" si="9"/>
        <v>0</v>
      </c>
      <c r="AB22" s="140">
        <f t="shared" si="9"/>
        <v>0</v>
      </c>
      <c r="AC22" s="140">
        <f t="shared" si="9"/>
        <v>0</v>
      </c>
      <c r="AD22" s="140">
        <f t="shared" si="9"/>
        <v>0</v>
      </c>
      <c r="AE22" s="140">
        <f t="shared" si="9"/>
        <v>0</v>
      </c>
      <c r="AF22" s="140">
        <f t="shared" si="9"/>
        <v>0</v>
      </c>
      <c r="AG22" s="140">
        <f t="shared" si="9"/>
        <v>0</v>
      </c>
      <c r="AH22" s="140">
        <f t="shared" si="9"/>
        <v>0</v>
      </c>
      <c r="AI22" s="140">
        <f t="shared" si="9"/>
        <v>0</v>
      </c>
      <c r="AJ22" s="140">
        <f t="shared" si="9"/>
        <v>0</v>
      </c>
      <c r="AK22" s="140">
        <f t="shared" si="9"/>
        <v>0</v>
      </c>
      <c r="AL22" s="140">
        <f t="shared" si="9"/>
        <v>0</v>
      </c>
      <c r="AM22" s="140">
        <f t="shared" si="9"/>
        <v>0</v>
      </c>
      <c r="AN22" s="140">
        <f t="shared" si="9"/>
        <v>0</v>
      </c>
      <c r="AO22" s="140">
        <f t="shared" si="9"/>
        <v>0</v>
      </c>
      <c r="AP22" s="140">
        <f t="shared" si="9"/>
        <v>0</v>
      </c>
      <c r="AQ22" s="140">
        <f t="shared" si="9"/>
        <v>0</v>
      </c>
      <c r="AR22" s="140">
        <f t="shared" si="9"/>
        <v>0</v>
      </c>
      <c r="AS22" s="140">
        <f t="shared" si="9"/>
        <v>0</v>
      </c>
      <c r="AT22" s="140">
        <f t="shared" si="9"/>
        <v>0</v>
      </c>
      <c r="AU22" s="111">
        <f t="shared" si="8"/>
        <v>0</v>
      </c>
    </row>
    <row r="23" spans="2:47" ht="14.25" thickTop="1" thickBot="1" x14ac:dyDescent="0.25">
      <c r="B23" s="61"/>
      <c r="C23" s="61"/>
      <c r="D23" s="61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3"/>
      <c r="AO23" s="63"/>
      <c r="AP23" s="63"/>
      <c r="AQ23" s="63"/>
      <c r="AR23" s="63"/>
      <c r="AS23" s="63"/>
      <c r="AT23" s="63"/>
    </row>
    <row r="24" spans="2:47" ht="22.5" customHeight="1" thickTop="1" x14ac:dyDescent="0.2">
      <c r="B24" s="362" t="s">
        <v>60</v>
      </c>
      <c r="C24" s="363"/>
      <c r="D24" s="374">
        <f>'Riepilogo tsh'!B13</f>
        <v>0</v>
      </c>
      <c r="E24" s="374"/>
      <c r="F24" s="374"/>
      <c r="G24" s="374"/>
      <c r="H24" s="374"/>
      <c r="I24" s="331"/>
      <c r="J24" s="331"/>
      <c r="K24" s="331"/>
      <c r="L24" s="331"/>
      <c r="M24" s="331"/>
      <c r="N24" s="331"/>
      <c r="O24" s="331"/>
      <c r="P24" s="331"/>
      <c r="Q24" s="331"/>
      <c r="R24" s="331"/>
      <c r="S24" s="331"/>
      <c r="T24" s="331"/>
      <c r="U24" s="331"/>
      <c r="V24" s="331"/>
      <c r="W24" s="331"/>
      <c r="X24" s="331"/>
      <c r="Y24" s="331"/>
      <c r="Z24" s="331"/>
      <c r="AA24" s="331"/>
      <c r="AB24" s="331"/>
      <c r="AC24" s="331"/>
      <c r="AD24" s="331"/>
      <c r="AE24" s="331"/>
      <c r="AF24" s="331"/>
      <c r="AG24" s="331"/>
      <c r="AH24" s="331"/>
      <c r="AI24" s="331"/>
      <c r="AJ24" s="331"/>
      <c r="AK24" s="331"/>
      <c r="AL24" s="331"/>
      <c r="AM24" s="331"/>
      <c r="AN24" s="331"/>
      <c r="AO24" s="331"/>
      <c r="AP24" s="331"/>
      <c r="AQ24" s="331"/>
      <c r="AR24" s="331"/>
      <c r="AS24" s="331"/>
      <c r="AT24" s="331"/>
      <c r="AU24" s="332"/>
    </row>
    <row r="25" spans="2:47" ht="22.5" customHeight="1" x14ac:dyDescent="0.2">
      <c r="B25" s="364"/>
      <c r="C25" s="365"/>
      <c r="D25" s="370"/>
      <c r="E25" s="370"/>
      <c r="F25" s="370"/>
      <c r="G25" s="370"/>
      <c r="H25" s="370"/>
      <c r="I25" s="371"/>
      <c r="J25" s="371"/>
      <c r="K25" s="371"/>
      <c r="L25" s="371"/>
      <c r="M25" s="371"/>
      <c r="N25" s="371"/>
      <c r="O25" s="371"/>
      <c r="P25" s="371"/>
      <c r="Q25" s="371"/>
      <c r="R25" s="371"/>
      <c r="S25" s="371"/>
      <c r="T25" s="371"/>
      <c r="U25" s="371"/>
      <c r="V25" s="371"/>
      <c r="W25" s="371"/>
      <c r="X25" s="371"/>
      <c r="Y25" s="371"/>
      <c r="Z25" s="371"/>
      <c r="AA25" s="371"/>
      <c r="AB25" s="371"/>
      <c r="AC25" s="371"/>
      <c r="AD25" s="371"/>
      <c r="AE25" s="371"/>
      <c r="AF25" s="371"/>
      <c r="AG25" s="371"/>
      <c r="AH25" s="371"/>
      <c r="AI25" s="371"/>
      <c r="AJ25" s="371"/>
      <c r="AK25" s="371"/>
      <c r="AL25" s="371"/>
      <c r="AM25" s="371"/>
      <c r="AN25" s="371"/>
      <c r="AO25" s="371"/>
      <c r="AP25" s="371"/>
      <c r="AQ25" s="371"/>
      <c r="AR25" s="371"/>
      <c r="AS25" s="371"/>
      <c r="AT25" s="371"/>
      <c r="AU25" s="372"/>
    </row>
    <row r="26" spans="2:47" ht="22.5" customHeight="1" x14ac:dyDescent="0.2">
      <c r="B26" s="364"/>
      <c r="C26" s="365"/>
      <c r="D26" s="370"/>
      <c r="E26" s="370"/>
      <c r="F26" s="370"/>
      <c r="G26" s="370"/>
      <c r="H26" s="370"/>
      <c r="I26" s="371"/>
      <c r="J26" s="371"/>
      <c r="K26" s="371"/>
      <c r="L26" s="371"/>
      <c r="M26" s="371"/>
      <c r="N26" s="371"/>
      <c r="O26" s="371"/>
      <c r="P26" s="371"/>
      <c r="Q26" s="371"/>
      <c r="R26" s="371"/>
      <c r="S26" s="371"/>
      <c r="T26" s="371"/>
      <c r="U26" s="371"/>
      <c r="V26" s="371"/>
      <c r="W26" s="371"/>
      <c r="X26" s="371"/>
      <c r="Y26" s="371"/>
      <c r="Z26" s="371"/>
      <c r="AA26" s="371"/>
      <c r="AB26" s="371"/>
      <c r="AC26" s="371"/>
      <c r="AD26" s="371"/>
      <c r="AE26" s="371"/>
      <c r="AF26" s="371"/>
      <c r="AG26" s="371"/>
      <c r="AH26" s="371"/>
      <c r="AI26" s="371"/>
      <c r="AJ26" s="371"/>
      <c r="AK26" s="371"/>
      <c r="AL26" s="371"/>
      <c r="AM26" s="371"/>
      <c r="AN26" s="371"/>
      <c r="AO26" s="371"/>
      <c r="AP26" s="371"/>
      <c r="AQ26" s="371"/>
      <c r="AR26" s="371"/>
      <c r="AS26" s="371"/>
      <c r="AT26" s="371"/>
      <c r="AU26" s="372"/>
    </row>
    <row r="27" spans="2:47" ht="22.5" customHeight="1" x14ac:dyDescent="0.2">
      <c r="B27" s="364"/>
      <c r="C27" s="365"/>
      <c r="D27" s="370"/>
      <c r="E27" s="370"/>
      <c r="F27" s="370"/>
      <c r="G27" s="370"/>
      <c r="H27" s="370"/>
      <c r="I27" s="371"/>
      <c r="J27" s="371"/>
      <c r="K27" s="371"/>
      <c r="L27" s="371"/>
      <c r="M27" s="371"/>
      <c r="N27" s="371"/>
      <c r="O27" s="371"/>
      <c r="P27" s="371"/>
      <c r="Q27" s="371"/>
      <c r="R27" s="371"/>
      <c r="S27" s="371"/>
      <c r="T27" s="371"/>
      <c r="U27" s="371"/>
      <c r="V27" s="371"/>
      <c r="W27" s="371"/>
      <c r="X27" s="371"/>
      <c r="Y27" s="371"/>
      <c r="Z27" s="371"/>
      <c r="AA27" s="371"/>
      <c r="AB27" s="371"/>
      <c r="AC27" s="371"/>
      <c r="AD27" s="371"/>
      <c r="AE27" s="371"/>
      <c r="AF27" s="371"/>
      <c r="AG27" s="371"/>
      <c r="AH27" s="371"/>
      <c r="AI27" s="371"/>
      <c r="AJ27" s="371"/>
      <c r="AK27" s="371"/>
      <c r="AL27" s="371"/>
      <c r="AM27" s="371"/>
      <c r="AN27" s="371"/>
      <c r="AO27" s="371"/>
      <c r="AP27" s="371"/>
      <c r="AQ27" s="371"/>
      <c r="AR27" s="371"/>
      <c r="AS27" s="371"/>
      <c r="AT27" s="371"/>
      <c r="AU27" s="372"/>
    </row>
    <row r="28" spans="2:47" ht="22.5" customHeight="1" thickBot="1" x14ac:dyDescent="0.25">
      <c r="B28" s="366"/>
      <c r="C28" s="367"/>
      <c r="D28" s="373"/>
      <c r="E28" s="373"/>
      <c r="F28" s="373"/>
      <c r="G28" s="373"/>
      <c r="H28" s="373"/>
      <c r="I28" s="368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8"/>
      <c r="AC28" s="368"/>
      <c r="AD28" s="368"/>
      <c r="AE28" s="368"/>
      <c r="AF28" s="368"/>
      <c r="AG28" s="368"/>
      <c r="AH28" s="368"/>
      <c r="AI28" s="368"/>
      <c r="AJ28" s="368"/>
      <c r="AK28" s="368"/>
      <c r="AL28" s="368"/>
      <c r="AM28" s="368"/>
      <c r="AN28" s="368"/>
      <c r="AO28" s="368"/>
      <c r="AP28" s="368"/>
      <c r="AQ28" s="368"/>
      <c r="AR28" s="368"/>
      <c r="AS28" s="368"/>
      <c r="AT28" s="368"/>
      <c r="AU28" s="369"/>
    </row>
    <row r="29" spans="2:47" ht="12.75" customHeight="1" thickTop="1" x14ac:dyDescent="0.2"/>
    <row r="30" spans="2:47" ht="13.5" customHeight="1" x14ac:dyDescent="0.2">
      <c r="C30" s="357" t="s">
        <v>61</v>
      </c>
      <c r="D30" s="357"/>
      <c r="E30" s="357"/>
      <c r="F30" s="357"/>
      <c r="G30" s="357"/>
      <c r="H30" s="357"/>
      <c r="I30" s="357"/>
      <c r="J30" s="357"/>
      <c r="K30" s="357"/>
      <c r="AC30" s="4"/>
      <c r="AD30" s="357" t="s">
        <v>61</v>
      </c>
      <c r="AE30" s="357"/>
      <c r="AF30" s="357"/>
      <c r="AG30" s="357"/>
      <c r="AH30" s="357"/>
      <c r="AI30" s="357"/>
      <c r="AJ30" s="357"/>
      <c r="AK30" s="357"/>
      <c r="AL30" s="357"/>
      <c r="AM30" s="357"/>
      <c r="AN30" s="357"/>
      <c r="AO30" s="357"/>
      <c r="AP30" s="357"/>
    </row>
    <row r="31" spans="2:47" ht="13.5" customHeight="1" x14ac:dyDescent="0.2">
      <c r="C31" s="352">
        <f>'Riepilogo tsh'!B5</f>
        <v>0</v>
      </c>
      <c r="D31" s="352"/>
      <c r="E31" s="352"/>
      <c r="F31" s="352"/>
      <c r="G31" s="352"/>
      <c r="H31" s="352"/>
      <c r="I31" s="352"/>
      <c r="J31" s="352"/>
      <c r="K31" s="352"/>
      <c r="AD31" s="352">
        <f>G5</f>
        <v>0</v>
      </c>
      <c r="AE31" s="352"/>
      <c r="AF31" s="352"/>
      <c r="AG31" s="352"/>
      <c r="AH31" s="352"/>
      <c r="AI31" s="352"/>
      <c r="AJ31" s="352"/>
      <c r="AK31" s="352"/>
      <c r="AL31" s="352"/>
      <c r="AM31" s="352"/>
      <c r="AN31" s="352"/>
      <c r="AO31" s="352"/>
      <c r="AP31" s="352"/>
    </row>
    <row r="32" spans="2:47" ht="13.5" customHeight="1" x14ac:dyDescent="0.2"/>
    <row r="33" spans="3:33" ht="13.5" customHeight="1" x14ac:dyDescent="0.2">
      <c r="C33" s="60" t="s">
        <v>62</v>
      </c>
      <c r="D33" s="353"/>
      <c r="E33" s="353"/>
      <c r="F33" s="353"/>
      <c r="AC33" s="354" t="s">
        <v>62</v>
      </c>
      <c r="AD33" s="354"/>
      <c r="AE33" s="353"/>
      <c r="AF33" s="353"/>
      <c r="AG33" s="353"/>
    </row>
    <row r="34" spans="3:33" ht="13.5" customHeight="1" x14ac:dyDescent="0.2"/>
    <row r="35" spans="3:33" ht="13.5" customHeight="1" x14ac:dyDescent="0.2"/>
    <row r="36" spans="3:33" ht="13.5" customHeight="1" x14ac:dyDescent="0.2"/>
    <row r="37" spans="3:33" ht="13.5" customHeight="1" x14ac:dyDescent="0.2"/>
    <row r="38" spans="3:33" ht="13.5" customHeight="1" x14ac:dyDescent="0.2"/>
    <row r="39" spans="3:33" ht="13.5" customHeight="1" x14ac:dyDescent="0.2"/>
    <row r="40" spans="3:33" ht="13.5" customHeight="1" x14ac:dyDescent="0.2"/>
    <row r="41" spans="3:33" ht="13.5" customHeight="1" x14ac:dyDescent="0.2"/>
    <row r="42" spans="3:33" ht="13.5" customHeight="1" x14ac:dyDescent="0.2"/>
    <row r="43" spans="3:33" ht="13.5" customHeight="1" x14ac:dyDescent="0.2"/>
    <row r="44" spans="3:33" ht="13.5" customHeight="1" x14ac:dyDescent="0.2"/>
    <row r="45" spans="3:33" ht="13.5" customHeight="1" x14ac:dyDescent="0.2"/>
    <row r="46" spans="3:33" ht="13.5" customHeight="1" x14ac:dyDescent="0.2"/>
    <row r="47" spans="3:33" ht="13.5" customHeight="1" x14ac:dyDescent="0.2"/>
    <row r="48" spans="3:33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71" ht="20.100000000000001" customHeight="1" x14ac:dyDescent="0.2"/>
    <row r="72" ht="20.100000000000001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14" ht="20.100000000000001" customHeight="1" x14ac:dyDescent="0.2"/>
    <row r="115" ht="20.100000000000001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7" ht="20.100000000000001" customHeight="1" x14ac:dyDescent="0.2"/>
    <row r="158" ht="20.100000000000001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200" ht="20.100000000000001" customHeight="1" x14ac:dyDescent="0.2"/>
    <row r="201" ht="20.100000000000001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</sheetData>
  <protectedRanges>
    <protectedRange sqref="G7:J7 G5:J5 G3:J3 G1:J1" name="Intervallo1_1"/>
  </protectedRanges>
  <mergeCells count="48">
    <mergeCell ref="AG1:AM1"/>
    <mergeCell ref="G1:S2"/>
    <mergeCell ref="G3:S4"/>
    <mergeCell ref="V1:Y2"/>
    <mergeCell ref="Z1:AC2"/>
    <mergeCell ref="V3:Y4"/>
    <mergeCell ref="Z3:AC4"/>
    <mergeCell ref="AU10:AU11"/>
    <mergeCell ref="Z7:AC8"/>
    <mergeCell ref="G5:S6"/>
    <mergeCell ref="V5:Y6"/>
    <mergeCell ref="Z5:AC6"/>
    <mergeCell ref="G7:J7"/>
    <mergeCell ref="V7:Y8"/>
    <mergeCell ref="B17:D17"/>
    <mergeCell ref="B10:D11"/>
    <mergeCell ref="B12:D12"/>
    <mergeCell ref="B13:D13"/>
    <mergeCell ref="B7:B8"/>
    <mergeCell ref="C7:F8"/>
    <mergeCell ref="B14:D14"/>
    <mergeCell ref="B16:D16"/>
    <mergeCell ref="B15:D15"/>
    <mergeCell ref="AV2:AW2"/>
    <mergeCell ref="I27:AU27"/>
    <mergeCell ref="D28:H28"/>
    <mergeCell ref="I28:AU28"/>
    <mergeCell ref="I25:AU25"/>
    <mergeCell ref="B20:D20"/>
    <mergeCell ref="D26:H26"/>
    <mergeCell ref="I26:AU26"/>
    <mergeCell ref="D27:H27"/>
    <mergeCell ref="B19:D19"/>
    <mergeCell ref="D25:H25"/>
    <mergeCell ref="B21:D21"/>
    <mergeCell ref="B22:D22"/>
    <mergeCell ref="B24:C28"/>
    <mergeCell ref="I24:AU24"/>
    <mergeCell ref="B1:F2"/>
    <mergeCell ref="B18:D18"/>
    <mergeCell ref="C30:K30"/>
    <mergeCell ref="AD30:AP30"/>
    <mergeCell ref="D24:H24"/>
    <mergeCell ref="D33:F33"/>
    <mergeCell ref="AC33:AD33"/>
    <mergeCell ref="AE33:AG33"/>
    <mergeCell ref="C31:K31"/>
    <mergeCell ref="AD31:AP31"/>
  </mergeCells>
  <phoneticPr fontId="0" type="noConversion"/>
  <conditionalFormatting sqref="E11:H11 S11:AT11">
    <cfRule type="expression" dxfId="79" priority="10" stopIfTrue="1">
      <formula>NOT(MONTH(E11)=$AF$1)</formula>
    </cfRule>
    <cfRule type="expression" dxfId="78" priority="11" stopIfTrue="1">
      <formula>MATCH(E11,Festivita,0)&gt;0</formula>
    </cfRule>
  </conditionalFormatting>
  <conditionalFormatting sqref="E10:I10">
    <cfRule type="expression" dxfId="77" priority="12" stopIfTrue="1">
      <formula>MATCH(E11,Festivita,0)&gt;0</formula>
    </cfRule>
  </conditionalFormatting>
  <conditionalFormatting sqref="AG3:AM8">
    <cfRule type="expression" dxfId="76" priority="13" stopIfTrue="1">
      <formula>NOT(MONTH(AG3)=$AF$1)</formula>
    </cfRule>
    <cfRule type="expression" dxfId="75" priority="14" stopIfTrue="1">
      <formula>MATCH(AG3,Festivita,0)&gt;0</formula>
    </cfRule>
  </conditionalFormatting>
  <conditionalFormatting sqref="AD3:AD8">
    <cfRule type="expression" dxfId="74" priority="15" stopIfTrue="1">
      <formula>NOT(MONTH(AD3)=$W$1)</formula>
    </cfRule>
    <cfRule type="expression" dxfId="73" priority="16" stopIfTrue="1">
      <formula>MATCH(AD3,Festivita,0)&gt;0</formula>
    </cfRule>
  </conditionalFormatting>
  <conditionalFormatting sqref="AN10:AR10">
    <cfRule type="expression" dxfId="72" priority="1" stopIfTrue="1">
      <formula>MATCH(AN11,Festivita,0)&gt;0</formula>
    </cfRule>
  </conditionalFormatting>
  <conditionalFormatting sqref="I11:P11">
    <cfRule type="expression" dxfId="71" priority="8" stopIfTrue="1">
      <formula>NOT(MONTH(I11)=$AF$1)</formula>
    </cfRule>
    <cfRule type="expression" dxfId="70" priority="9" stopIfTrue="1">
      <formula>MATCH(I11,Festivita,0)&gt;0</formula>
    </cfRule>
  </conditionalFormatting>
  <conditionalFormatting sqref="Q11:R11">
    <cfRule type="expression" dxfId="69" priority="6" stopIfTrue="1">
      <formula>NOT(MONTH(Q11)=$AF$1)</formula>
    </cfRule>
    <cfRule type="expression" dxfId="68" priority="7" stopIfTrue="1">
      <formula>MATCH(Q11,Festivita,0)&gt;0</formula>
    </cfRule>
  </conditionalFormatting>
  <conditionalFormatting sqref="L10:P10">
    <cfRule type="expression" dxfId="67" priority="5" stopIfTrue="1">
      <formula>MATCH(L11,Festivita,0)&gt;0</formula>
    </cfRule>
  </conditionalFormatting>
  <conditionalFormatting sqref="S10:W10">
    <cfRule type="expression" dxfId="66" priority="4" stopIfTrue="1">
      <formula>MATCH(S11,Festivita,0)&gt;0</formula>
    </cfRule>
  </conditionalFormatting>
  <conditionalFormatting sqref="Z10:AD10">
    <cfRule type="expression" dxfId="65" priority="3" stopIfTrue="1">
      <formula>MATCH(Z11,Festivita,0)&gt;0</formula>
    </cfRule>
  </conditionalFormatting>
  <conditionalFormatting sqref="AG10:AK10">
    <cfRule type="expression" dxfId="64" priority="2" stopIfTrue="1">
      <formula>MATCH(AG11,Festivita,0)&gt;0</formula>
    </cfRule>
  </conditionalFormatting>
  <hyperlinks>
    <hyperlink ref="AG3:AM3" location="settimana1_1" display="settimana1_1" xr:uid="{00000000-0004-0000-0A00-000000000000}"/>
    <hyperlink ref="AG4:AM4" location="settimana1_2" display="settimana1_2" xr:uid="{00000000-0004-0000-0A00-000001000000}"/>
    <hyperlink ref="AG5:AM5" location="settimana1_3" display="settimana1_3" xr:uid="{00000000-0004-0000-0A00-000002000000}"/>
    <hyperlink ref="AG6:AM6" location="settimana1_4" display="settimana1_4" xr:uid="{00000000-0004-0000-0A00-000003000000}"/>
    <hyperlink ref="AG7:AM7" location="settimana1_5" display="settimana1_5" xr:uid="{00000000-0004-0000-0A00-000004000000}"/>
    <hyperlink ref="AG8:AM8" location="settimana1_6" display="settimana1_6" xr:uid="{00000000-0004-0000-0A00-000005000000}"/>
    <hyperlink ref="AV2:AW2" location="'Riepilogo tsh'!A22" display="Go to summary" xr:uid="{00000000-0004-0000-0A00-000006000000}"/>
  </hyperlinks>
  <pageMargins left="0.47244094488188981" right="0.47244094488188981" top="0.39370078740157483" bottom="0.19685039370078741" header="0.31496062992125984" footer="0.31496062992125984"/>
  <pageSetup paperSize="9" scale="72" orientation="landscape" r:id="rId1"/>
  <headerFooter alignWithMargins="0">
    <oddHeader xml:space="preserve">&amp;R
</oddHeader>
  </headerFooter>
  <ignoredErrors>
    <ignoredError sqref="E14:AU17 E19:AU21 AU22 AU13" unlockedFormula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AW237"/>
  <sheetViews>
    <sheetView zoomScale="90" workbookViewId="0">
      <pane ySplit="11" topLeftCell="A12" activePane="bottomLeft" state="frozen"/>
      <selection activeCell="I45" sqref="I45:AU45"/>
      <selection pane="bottomLeft" activeCell="I18" sqref="I18"/>
    </sheetView>
  </sheetViews>
  <sheetFormatPr defaultColWidth="9.140625" defaultRowHeight="12.75" x14ac:dyDescent="0.2"/>
  <cols>
    <col min="1" max="1" width="8" style="1" customWidth="1"/>
    <col min="2" max="2" width="9.7109375" style="1" customWidth="1"/>
    <col min="3" max="3" width="9.5703125" style="1" customWidth="1"/>
    <col min="4" max="4" width="5.42578125" style="1" customWidth="1"/>
    <col min="5" max="47" width="3.5703125" style="1" customWidth="1"/>
    <col min="48" max="16384" width="9.140625" style="1"/>
  </cols>
  <sheetData>
    <row r="1" spans="2:49" ht="12.75" customHeight="1" thickTop="1" thickBot="1" x14ac:dyDescent="0.25">
      <c r="B1" s="333" t="s">
        <v>16</v>
      </c>
      <c r="C1" s="334"/>
      <c r="D1" s="334"/>
      <c r="E1" s="334"/>
      <c r="F1" s="335"/>
      <c r="G1" s="319" t="str">
        <f>'Riepilogo tsh'!B4</f>
        <v>Università degli studi di Napoli Federico II-Dipartimento di Giurisprudenza</v>
      </c>
      <c r="H1" s="319"/>
      <c r="I1" s="319"/>
      <c r="J1" s="319"/>
      <c r="K1" s="319"/>
      <c r="L1" s="319"/>
      <c r="M1" s="319"/>
      <c r="N1" s="319"/>
      <c r="O1" s="319"/>
      <c r="P1" s="319"/>
      <c r="Q1" s="319"/>
      <c r="R1" s="319"/>
      <c r="S1" s="320"/>
      <c r="T1" s="32"/>
      <c r="U1" s="32"/>
      <c r="V1" s="314"/>
      <c r="W1" s="314"/>
      <c r="X1" s="314"/>
      <c r="Y1" s="314"/>
      <c r="Z1" s="251"/>
      <c r="AA1" s="251"/>
      <c r="AB1" s="251"/>
      <c r="AC1" s="251"/>
      <c r="AD1" s="17"/>
      <c r="AF1" s="9">
        <v>9</v>
      </c>
      <c r="AG1" s="348" t="s">
        <v>46</v>
      </c>
      <c r="AH1" s="349"/>
      <c r="AI1" s="349"/>
      <c r="AJ1" s="349"/>
      <c r="AK1" s="349"/>
      <c r="AL1" s="349"/>
      <c r="AM1" s="350"/>
      <c r="AO1" s="14"/>
    </row>
    <row r="2" spans="2:49" ht="13.5" customHeight="1" thickTop="1" thickBot="1" x14ac:dyDescent="0.25">
      <c r="B2" s="336"/>
      <c r="C2" s="337"/>
      <c r="D2" s="337"/>
      <c r="E2" s="337"/>
      <c r="F2" s="338"/>
      <c r="G2" s="322"/>
      <c r="H2" s="322"/>
      <c r="I2" s="322"/>
      <c r="J2" s="322"/>
      <c r="K2" s="322"/>
      <c r="L2" s="322"/>
      <c r="M2" s="322"/>
      <c r="N2" s="322"/>
      <c r="O2" s="322"/>
      <c r="P2" s="322"/>
      <c r="Q2" s="322"/>
      <c r="R2" s="322"/>
      <c r="S2" s="323"/>
      <c r="T2" s="33"/>
      <c r="U2" s="33"/>
      <c r="V2" s="314"/>
      <c r="W2" s="314"/>
      <c r="X2" s="314"/>
      <c r="Y2" s="314"/>
      <c r="Z2" s="251"/>
      <c r="AA2" s="251"/>
      <c r="AB2" s="251"/>
      <c r="AC2" s="251"/>
      <c r="AD2" s="12"/>
      <c r="AF2" s="3">
        <f>DATE(Anno,AF1,1)</f>
        <v>44440</v>
      </c>
      <c r="AG2" s="39" t="s">
        <v>52</v>
      </c>
      <c r="AH2" s="40" t="s">
        <v>53</v>
      </c>
      <c r="AI2" s="40" t="s">
        <v>54</v>
      </c>
      <c r="AJ2" s="40" t="s">
        <v>55</v>
      </c>
      <c r="AK2" s="40" t="s">
        <v>56</v>
      </c>
      <c r="AL2" s="64" t="s">
        <v>57</v>
      </c>
      <c r="AM2" s="41" t="s">
        <v>58</v>
      </c>
      <c r="AV2" s="223" t="s">
        <v>83</v>
      </c>
      <c r="AW2" s="223"/>
    </row>
    <row r="3" spans="2:49" ht="13.5" customHeight="1" thickTop="1" x14ac:dyDescent="0.2">
      <c r="B3" s="24" t="s">
        <v>17</v>
      </c>
      <c r="C3" s="25"/>
      <c r="D3" s="25"/>
      <c r="E3" s="25"/>
      <c r="F3" s="26"/>
      <c r="G3" s="318">
        <f>'Riepilogo tsh'!B5</f>
        <v>0</v>
      </c>
      <c r="H3" s="319"/>
      <c r="I3" s="319"/>
      <c r="J3" s="319"/>
      <c r="K3" s="319"/>
      <c r="L3" s="319"/>
      <c r="M3" s="319"/>
      <c r="N3" s="319"/>
      <c r="O3" s="319"/>
      <c r="P3" s="319"/>
      <c r="Q3" s="319"/>
      <c r="R3" s="319"/>
      <c r="S3" s="320"/>
      <c r="T3" s="34"/>
      <c r="U3" s="34"/>
      <c r="V3" s="314"/>
      <c r="W3" s="314"/>
      <c r="X3" s="314"/>
      <c r="Y3" s="314"/>
      <c r="Z3" s="251"/>
      <c r="AA3" s="251"/>
      <c r="AB3" s="251"/>
      <c r="AC3" s="251"/>
      <c r="AD3" s="13"/>
      <c r="AG3" s="42">
        <f>(AF2-WEEKDAY(AF2,3))</f>
        <v>44438</v>
      </c>
      <c r="AH3" s="43">
        <f t="shared" ref="AH3:AM8" si="0">AG3+1</f>
        <v>44439</v>
      </c>
      <c r="AI3" s="43">
        <f t="shared" si="0"/>
        <v>44440</v>
      </c>
      <c r="AJ3" s="43">
        <f t="shared" si="0"/>
        <v>44441</v>
      </c>
      <c r="AK3" s="43">
        <f t="shared" si="0"/>
        <v>44442</v>
      </c>
      <c r="AL3" s="44">
        <f t="shared" si="0"/>
        <v>44443</v>
      </c>
      <c r="AM3" s="45">
        <f t="shared" si="0"/>
        <v>44444</v>
      </c>
    </row>
    <row r="4" spans="2:49" ht="13.5" customHeight="1" thickBot="1" x14ac:dyDescent="0.25">
      <c r="B4" s="27"/>
      <c r="C4" s="28"/>
      <c r="D4" s="28"/>
      <c r="E4" s="28"/>
      <c r="F4" s="29"/>
      <c r="G4" s="321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3"/>
      <c r="T4" s="35"/>
      <c r="U4" s="35"/>
      <c r="V4" s="314"/>
      <c r="W4" s="314"/>
      <c r="X4" s="314"/>
      <c r="Y4" s="314"/>
      <c r="Z4" s="251"/>
      <c r="AA4" s="251"/>
      <c r="AB4" s="251"/>
      <c r="AC4" s="251"/>
      <c r="AD4" s="13"/>
      <c r="AG4" s="46">
        <f>AM3+1</f>
        <v>44445</v>
      </c>
      <c r="AH4" s="10">
        <f t="shared" si="0"/>
        <v>44446</v>
      </c>
      <c r="AI4" s="10">
        <f t="shared" si="0"/>
        <v>44447</v>
      </c>
      <c r="AJ4" s="10">
        <f t="shared" si="0"/>
        <v>44448</v>
      </c>
      <c r="AK4" s="10">
        <f t="shared" si="0"/>
        <v>44449</v>
      </c>
      <c r="AL4" s="23">
        <f t="shared" si="0"/>
        <v>44450</v>
      </c>
      <c r="AM4" s="47">
        <f t="shared" si="0"/>
        <v>44451</v>
      </c>
    </row>
    <row r="5" spans="2:49" ht="13.5" customHeight="1" thickTop="1" x14ac:dyDescent="0.2">
      <c r="B5" s="24" t="s">
        <v>51</v>
      </c>
      <c r="C5" s="25"/>
      <c r="D5" s="25"/>
      <c r="E5" s="25"/>
      <c r="F5" s="26"/>
      <c r="G5" s="318">
        <f>'Riepilogo tsh'!B6</f>
        <v>0</v>
      </c>
      <c r="H5" s="319"/>
      <c r="I5" s="319"/>
      <c r="J5" s="319"/>
      <c r="K5" s="319"/>
      <c r="L5" s="319"/>
      <c r="M5" s="319"/>
      <c r="N5" s="319"/>
      <c r="O5" s="319"/>
      <c r="P5" s="319"/>
      <c r="Q5" s="319"/>
      <c r="R5" s="319"/>
      <c r="S5" s="320"/>
      <c r="T5" s="36"/>
      <c r="U5" s="36"/>
      <c r="V5" s="314"/>
      <c r="W5" s="314"/>
      <c r="X5" s="314"/>
      <c r="Y5" s="314"/>
      <c r="Z5" s="251"/>
      <c r="AA5" s="251"/>
      <c r="AB5" s="251"/>
      <c r="AC5" s="251"/>
      <c r="AD5" s="13"/>
      <c r="AG5" s="46">
        <f>AM4+1</f>
        <v>44452</v>
      </c>
      <c r="AH5" s="10">
        <f t="shared" si="0"/>
        <v>44453</v>
      </c>
      <c r="AI5" s="10">
        <f t="shared" si="0"/>
        <v>44454</v>
      </c>
      <c r="AJ5" s="10">
        <f t="shared" si="0"/>
        <v>44455</v>
      </c>
      <c r="AK5" s="10">
        <f t="shared" si="0"/>
        <v>44456</v>
      </c>
      <c r="AL5" s="23">
        <f t="shared" si="0"/>
        <v>44457</v>
      </c>
      <c r="AM5" s="47">
        <f t="shared" si="0"/>
        <v>44458</v>
      </c>
    </row>
    <row r="6" spans="2:49" ht="13.5" customHeight="1" thickBot="1" x14ac:dyDescent="0.25">
      <c r="B6" s="27"/>
      <c r="C6" s="28"/>
      <c r="D6" s="28"/>
      <c r="E6" s="28"/>
      <c r="F6" s="29"/>
      <c r="G6" s="321"/>
      <c r="H6" s="322"/>
      <c r="I6" s="322"/>
      <c r="J6" s="322"/>
      <c r="K6" s="322"/>
      <c r="L6" s="322"/>
      <c r="M6" s="322"/>
      <c r="N6" s="322"/>
      <c r="O6" s="322"/>
      <c r="P6" s="322"/>
      <c r="Q6" s="322"/>
      <c r="R6" s="322"/>
      <c r="S6" s="323"/>
      <c r="T6" s="35"/>
      <c r="U6" s="37"/>
      <c r="V6" s="314"/>
      <c r="W6" s="314"/>
      <c r="X6" s="314"/>
      <c r="Y6" s="314"/>
      <c r="Z6" s="251"/>
      <c r="AA6" s="251"/>
      <c r="AB6" s="251"/>
      <c r="AC6" s="251"/>
      <c r="AD6" s="13"/>
      <c r="AG6" s="46">
        <f>AM5+1</f>
        <v>44459</v>
      </c>
      <c r="AH6" s="10">
        <f t="shared" si="0"/>
        <v>44460</v>
      </c>
      <c r="AI6" s="10">
        <f t="shared" si="0"/>
        <v>44461</v>
      </c>
      <c r="AJ6" s="10">
        <f t="shared" si="0"/>
        <v>44462</v>
      </c>
      <c r="AK6" s="10">
        <f t="shared" si="0"/>
        <v>44463</v>
      </c>
      <c r="AL6" s="23">
        <f t="shared" si="0"/>
        <v>44464</v>
      </c>
      <c r="AM6" s="47">
        <f t="shared" si="0"/>
        <v>44465</v>
      </c>
    </row>
    <row r="7" spans="2:49" ht="13.5" customHeight="1" thickTop="1" x14ac:dyDescent="0.2">
      <c r="B7" s="327" t="s">
        <v>31</v>
      </c>
      <c r="C7" s="292">
        <f>'Impostazioni calendario'!F6</f>
        <v>2021</v>
      </c>
      <c r="D7" s="293"/>
      <c r="E7" s="293"/>
      <c r="F7" s="294"/>
      <c r="G7" s="326"/>
      <c r="H7" s="326"/>
      <c r="I7" s="326"/>
      <c r="J7" s="326"/>
      <c r="K7" s="30"/>
      <c r="L7" s="30"/>
      <c r="M7" s="30"/>
      <c r="N7" s="30"/>
      <c r="O7" s="30"/>
      <c r="P7" s="30"/>
      <c r="Q7" s="30"/>
      <c r="R7" s="31"/>
      <c r="S7" s="31"/>
      <c r="V7" s="317"/>
      <c r="W7" s="317"/>
      <c r="X7" s="317"/>
      <c r="Y7" s="317"/>
      <c r="Z7" s="251"/>
      <c r="AA7" s="251"/>
      <c r="AB7" s="251"/>
      <c r="AC7" s="251"/>
      <c r="AD7" s="13"/>
      <c r="AG7" s="46">
        <f>AM6+1</f>
        <v>44466</v>
      </c>
      <c r="AH7" s="10">
        <f t="shared" si="0"/>
        <v>44467</v>
      </c>
      <c r="AI7" s="10">
        <f t="shared" si="0"/>
        <v>44468</v>
      </c>
      <c r="AJ7" s="10">
        <f t="shared" si="0"/>
        <v>44469</v>
      </c>
      <c r="AK7" s="10">
        <f t="shared" si="0"/>
        <v>44470</v>
      </c>
      <c r="AL7" s="23">
        <f t="shared" si="0"/>
        <v>44471</v>
      </c>
      <c r="AM7" s="47">
        <f t="shared" si="0"/>
        <v>44472</v>
      </c>
      <c r="AP7" s="11"/>
    </row>
    <row r="8" spans="2:49" ht="13.5" customHeight="1" thickBot="1" x14ac:dyDescent="0.25">
      <c r="B8" s="328"/>
      <c r="C8" s="343"/>
      <c r="D8" s="344"/>
      <c r="E8" s="344"/>
      <c r="F8" s="345"/>
      <c r="T8" s="38"/>
      <c r="U8" s="30"/>
      <c r="V8" s="317"/>
      <c r="W8" s="317"/>
      <c r="X8" s="317"/>
      <c r="Y8" s="317"/>
      <c r="Z8" s="251"/>
      <c r="AA8" s="251"/>
      <c r="AB8" s="251"/>
      <c r="AC8" s="251"/>
      <c r="AD8" s="13"/>
      <c r="AG8" s="48">
        <f>AM7+1</f>
        <v>44473</v>
      </c>
      <c r="AH8" s="49">
        <f t="shared" si="0"/>
        <v>44474</v>
      </c>
      <c r="AI8" s="49">
        <f t="shared" si="0"/>
        <v>44475</v>
      </c>
      <c r="AJ8" s="49">
        <f t="shared" si="0"/>
        <v>44476</v>
      </c>
      <c r="AK8" s="49">
        <f t="shared" si="0"/>
        <v>44477</v>
      </c>
      <c r="AL8" s="50">
        <f t="shared" si="0"/>
        <v>44478</v>
      </c>
      <c r="AM8" s="51">
        <f t="shared" si="0"/>
        <v>44479</v>
      </c>
    </row>
    <row r="9" spans="2:49" ht="14.25" thickTop="1" thickBot="1" x14ac:dyDescent="0.25"/>
    <row r="10" spans="2:49" ht="20.100000000000001" customHeight="1" thickTop="1" thickBot="1" x14ac:dyDescent="0.25">
      <c r="B10" s="380" t="str">
        <f>AG1</f>
        <v>September</v>
      </c>
      <c r="C10" s="340"/>
      <c r="D10" s="340"/>
      <c r="E10" s="52" t="s">
        <v>52</v>
      </c>
      <c r="F10" s="53" t="s">
        <v>53</v>
      </c>
      <c r="G10" s="53" t="s">
        <v>54</v>
      </c>
      <c r="H10" s="53" t="s">
        <v>55</v>
      </c>
      <c r="I10" s="53" t="s">
        <v>56</v>
      </c>
      <c r="J10" s="54" t="s">
        <v>57</v>
      </c>
      <c r="K10" s="54" t="s">
        <v>58</v>
      </c>
      <c r="L10" s="53" t="s">
        <v>52</v>
      </c>
      <c r="M10" s="53" t="s">
        <v>53</v>
      </c>
      <c r="N10" s="53" t="s">
        <v>54</v>
      </c>
      <c r="O10" s="53" t="s">
        <v>55</v>
      </c>
      <c r="P10" s="53" t="s">
        <v>56</v>
      </c>
      <c r="Q10" s="54" t="s">
        <v>57</v>
      </c>
      <c r="R10" s="54" t="s">
        <v>58</v>
      </c>
      <c r="S10" s="53" t="s">
        <v>52</v>
      </c>
      <c r="T10" s="53" t="s">
        <v>53</v>
      </c>
      <c r="U10" s="53" t="s">
        <v>54</v>
      </c>
      <c r="V10" s="53" t="s">
        <v>55</v>
      </c>
      <c r="W10" s="53" t="s">
        <v>56</v>
      </c>
      <c r="X10" s="54" t="s">
        <v>57</v>
      </c>
      <c r="Y10" s="54" t="s">
        <v>58</v>
      </c>
      <c r="Z10" s="53" t="s">
        <v>52</v>
      </c>
      <c r="AA10" s="53" t="s">
        <v>53</v>
      </c>
      <c r="AB10" s="53" t="s">
        <v>54</v>
      </c>
      <c r="AC10" s="53" t="s">
        <v>55</v>
      </c>
      <c r="AD10" s="53" t="s">
        <v>56</v>
      </c>
      <c r="AE10" s="54" t="s">
        <v>57</v>
      </c>
      <c r="AF10" s="54" t="s">
        <v>58</v>
      </c>
      <c r="AG10" s="53" t="s">
        <v>52</v>
      </c>
      <c r="AH10" s="53" t="s">
        <v>53</v>
      </c>
      <c r="AI10" s="53" t="s">
        <v>54</v>
      </c>
      <c r="AJ10" s="53" t="s">
        <v>55</v>
      </c>
      <c r="AK10" s="53" t="s">
        <v>56</v>
      </c>
      <c r="AL10" s="54" t="s">
        <v>57</v>
      </c>
      <c r="AM10" s="54" t="s">
        <v>58</v>
      </c>
      <c r="AN10" s="53" t="s">
        <v>52</v>
      </c>
      <c r="AO10" s="53" t="s">
        <v>53</v>
      </c>
      <c r="AP10" s="53" t="s">
        <v>54</v>
      </c>
      <c r="AQ10" s="53" t="s">
        <v>55</v>
      </c>
      <c r="AR10" s="53" t="s">
        <v>56</v>
      </c>
      <c r="AS10" s="54" t="s">
        <v>57</v>
      </c>
      <c r="AT10" s="55" t="s">
        <v>58</v>
      </c>
      <c r="AU10" s="329" t="s">
        <v>64</v>
      </c>
    </row>
    <row r="11" spans="2:49" ht="20.100000000000001" customHeight="1" thickTop="1" thickBot="1" x14ac:dyDescent="0.25">
      <c r="B11" s="339"/>
      <c r="C11" s="340"/>
      <c r="D11" s="340"/>
      <c r="E11" s="56">
        <f t="shared" ref="E11:K11" si="1">AG3</f>
        <v>44438</v>
      </c>
      <c r="F11" s="57">
        <f t="shared" si="1"/>
        <v>44439</v>
      </c>
      <c r="G11" s="57">
        <f t="shared" si="1"/>
        <v>44440</v>
      </c>
      <c r="H11" s="57">
        <f t="shared" si="1"/>
        <v>44441</v>
      </c>
      <c r="I11" s="57">
        <f t="shared" si="1"/>
        <v>44442</v>
      </c>
      <c r="J11" s="58">
        <f t="shared" si="1"/>
        <v>44443</v>
      </c>
      <c r="K11" s="58">
        <f t="shared" si="1"/>
        <v>44444</v>
      </c>
      <c r="L11" s="57">
        <f t="shared" ref="L11:R11" si="2">AG4</f>
        <v>44445</v>
      </c>
      <c r="M11" s="57">
        <f t="shared" si="2"/>
        <v>44446</v>
      </c>
      <c r="N11" s="57">
        <f t="shared" si="2"/>
        <v>44447</v>
      </c>
      <c r="O11" s="57">
        <f t="shared" si="2"/>
        <v>44448</v>
      </c>
      <c r="P11" s="57">
        <f t="shared" si="2"/>
        <v>44449</v>
      </c>
      <c r="Q11" s="58">
        <f t="shared" si="2"/>
        <v>44450</v>
      </c>
      <c r="R11" s="58">
        <f t="shared" si="2"/>
        <v>44451</v>
      </c>
      <c r="S11" s="57">
        <f t="shared" ref="S11:Y11" si="3">AG5</f>
        <v>44452</v>
      </c>
      <c r="T11" s="57">
        <f t="shared" si="3"/>
        <v>44453</v>
      </c>
      <c r="U11" s="57">
        <f t="shared" si="3"/>
        <v>44454</v>
      </c>
      <c r="V11" s="57">
        <f t="shared" si="3"/>
        <v>44455</v>
      </c>
      <c r="W11" s="57">
        <f t="shared" si="3"/>
        <v>44456</v>
      </c>
      <c r="X11" s="58">
        <f t="shared" si="3"/>
        <v>44457</v>
      </c>
      <c r="Y11" s="58">
        <f t="shared" si="3"/>
        <v>44458</v>
      </c>
      <c r="Z11" s="57">
        <f t="shared" ref="Z11:AF11" si="4">AG6</f>
        <v>44459</v>
      </c>
      <c r="AA11" s="57">
        <f t="shared" si="4"/>
        <v>44460</v>
      </c>
      <c r="AB11" s="57">
        <f t="shared" si="4"/>
        <v>44461</v>
      </c>
      <c r="AC11" s="57">
        <f t="shared" si="4"/>
        <v>44462</v>
      </c>
      <c r="AD11" s="57">
        <f t="shared" si="4"/>
        <v>44463</v>
      </c>
      <c r="AE11" s="58">
        <f t="shared" si="4"/>
        <v>44464</v>
      </c>
      <c r="AF11" s="58">
        <f t="shared" si="4"/>
        <v>44465</v>
      </c>
      <c r="AG11" s="57">
        <f t="shared" ref="AG11:AL11" si="5">AG7</f>
        <v>44466</v>
      </c>
      <c r="AH11" s="57">
        <f t="shared" si="5"/>
        <v>44467</v>
      </c>
      <c r="AI11" s="57">
        <f t="shared" si="5"/>
        <v>44468</v>
      </c>
      <c r="AJ11" s="57">
        <f t="shared" si="5"/>
        <v>44469</v>
      </c>
      <c r="AK11" s="57">
        <f t="shared" si="5"/>
        <v>44470</v>
      </c>
      <c r="AL11" s="57">
        <f t="shared" si="5"/>
        <v>44471</v>
      </c>
      <c r="AM11" s="57">
        <f t="shared" ref="AM11:AR11" si="6">AG8</f>
        <v>44473</v>
      </c>
      <c r="AN11" s="57">
        <f t="shared" si="6"/>
        <v>44474</v>
      </c>
      <c r="AO11" s="57">
        <f t="shared" si="6"/>
        <v>44475</v>
      </c>
      <c r="AP11" s="57">
        <f t="shared" si="6"/>
        <v>44476</v>
      </c>
      <c r="AQ11" s="57">
        <f t="shared" si="6"/>
        <v>44477</v>
      </c>
      <c r="AR11" s="57">
        <f t="shared" si="6"/>
        <v>44478</v>
      </c>
      <c r="AS11" s="57"/>
      <c r="AT11" s="59">
        <f>AM8</f>
        <v>44479</v>
      </c>
      <c r="AU11" s="330"/>
    </row>
    <row r="12" spans="2:49" ht="20.100000000000001" customHeight="1" thickTop="1" x14ac:dyDescent="0.2">
      <c r="B12" s="324" t="str">
        <f>'Riepilogo tsh'!B12</f>
        <v>Institutional research</v>
      </c>
      <c r="C12" s="325"/>
      <c r="D12" s="325"/>
      <c r="E12" s="96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7"/>
      <c r="AL12" s="97"/>
      <c r="AM12" s="97"/>
      <c r="AN12" s="98"/>
      <c r="AO12" s="98"/>
      <c r="AP12" s="98"/>
      <c r="AQ12" s="98"/>
      <c r="AR12" s="98"/>
      <c r="AS12" s="98"/>
      <c r="AT12" s="99"/>
      <c r="AU12" s="100">
        <f>SUM(E12:AT12)</f>
        <v>0</v>
      </c>
    </row>
    <row r="13" spans="2:49" ht="13.5" customHeight="1" x14ac:dyDescent="0.2">
      <c r="B13" s="341">
        <f>'Riepilogo tsh'!B13</f>
        <v>0</v>
      </c>
      <c r="C13" s="342"/>
      <c r="D13" s="342"/>
      <c r="E13" s="139">
        <f>SUM(E14:E18)</f>
        <v>0</v>
      </c>
      <c r="F13" s="139">
        <f t="shared" ref="F13:AT13" si="7">SUM(F14:F18)</f>
        <v>0</v>
      </c>
      <c r="G13" s="139">
        <f t="shared" si="7"/>
        <v>0</v>
      </c>
      <c r="H13" s="139">
        <f t="shared" si="7"/>
        <v>0</v>
      </c>
      <c r="I13" s="139">
        <f t="shared" si="7"/>
        <v>0</v>
      </c>
      <c r="J13" s="139">
        <f t="shared" si="7"/>
        <v>0</v>
      </c>
      <c r="K13" s="139">
        <f t="shared" si="7"/>
        <v>0</v>
      </c>
      <c r="L13" s="139">
        <f t="shared" si="7"/>
        <v>0</v>
      </c>
      <c r="M13" s="139">
        <f t="shared" si="7"/>
        <v>0</v>
      </c>
      <c r="N13" s="139">
        <f t="shared" si="7"/>
        <v>0</v>
      </c>
      <c r="O13" s="139">
        <f t="shared" si="7"/>
        <v>0</v>
      </c>
      <c r="P13" s="139">
        <f t="shared" si="7"/>
        <v>0</v>
      </c>
      <c r="Q13" s="139">
        <f t="shared" si="7"/>
        <v>0</v>
      </c>
      <c r="R13" s="139">
        <f t="shared" si="7"/>
        <v>0</v>
      </c>
      <c r="S13" s="139">
        <f t="shared" si="7"/>
        <v>0</v>
      </c>
      <c r="T13" s="139">
        <f t="shared" si="7"/>
        <v>0</v>
      </c>
      <c r="U13" s="139">
        <f t="shared" si="7"/>
        <v>0</v>
      </c>
      <c r="V13" s="139">
        <f t="shared" si="7"/>
        <v>0</v>
      </c>
      <c r="W13" s="139">
        <f t="shared" si="7"/>
        <v>0</v>
      </c>
      <c r="X13" s="139">
        <f t="shared" si="7"/>
        <v>0</v>
      </c>
      <c r="Y13" s="139">
        <f t="shared" si="7"/>
        <v>0</v>
      </c>
      <c r="Z13" s="139">
        <f t="shared" si="7"/>
        <v>0</v>
      </c>
      <c r="AA13" s="139">
        <f t="shared" si="7"/>
        <v>0</v>
      </c>
      <c r="AB13" s="139">
        <f t="shared" si="7"/>
        <v>0</v>
      </c>
      <c r="AC13" s="139">
        <f t="shared" si="7"/>
        <v>0</v>
      </c>
      <c r="AD13" s="139">
        <f t="shared" si="7"/>
        <v>0</v>
      </c>
      <c r="AE13" s="139">
        <f t="shared" si="7"/>
        <v>0</v>
      </c>
      <c r="AF13" s="139">
        <f t="shared" si="7"/>
        <v>0</v>
      </c>
      <c r="AG13" s="139">
        <f t="shared" si="7"/>
        <v>0</v>
      </c>
      <c r="AH13" s="139">
        <f t="shared" si="7"/>
        <v>0</v>
      </c>
      <c r="AI13" s="139">
        <f t="shared" si="7"/>
        <v>0</v>
      </c>
      <c r="AJ13" s="139">
        <f t="shared" si="7"/>
        <v>0</v>
      </c>
      <c r="AK13" s="139">
        <f t="shared" si="7"/>
        <v>0</v>
      </c>
      <c r="AL13" s="139">
        <f t="shared" si="7"/>
        <v>0</v>
      </c>
      <c r="AM13" s="139">
        <f t="shared" si="7"/>
        <v>0</v>
      </c>
      <c r="AN13" s="139">
        <f t="shared" si="7"/>
        <v>0</v>
      </c>
      <c r="AO13" s="139">
        <f t="shared" si="7"/>
        <v>0</v>
      </c>
      <c r="AP13" s="139">
        <f t="shared" si="7"/>
        <v>0</v>
      </c>
      <c r="AQ13" s="139">
        <f t="shared" si="7"/>
        <v>0</v>
      </c>
      <c r="AR13" s="139">
        <f t="shared" si="7"/>
        <v>0</v>
      </c>
      <c r="AS13" s="139">
        <f t="shared" si="7"/>
        <v>0</v>
      </c>
      <c r="AT13" s="139">
        <f t="shared" si="7"/>
        <v>0</v>
      </c>
      <c r="AU13" s="101">
        <f t="shared" ref="AU13:AU22" si="8">SUM(E13:AT13)</f>
        <v>0</v>
      </c>
    </row>
    <row r="14" spans="2:49" ht="13.5" customHeight="1" x14ac:dyDescent="0.2">
      <c r="B14" s="315" t="str">
        <f>'Riepilogo tsh'!L13</f>
        <v>WP1</v>
      </c>
      <c r="C14" s="316"/>
      <c r="D14" s="316"/>
      <c r="E14" s="170"/>
      <c r="F14" s="170"/>
      <c r="G14" s="170"/>
      <c r="H14" s="170"/>
      <c r="I14" s="170"/>
      <c r="J14" s="170"/>
      <c r="K14" s="170"/>
      <c r="L14" s="170"/>
      <c r="M14" s="170"/>
      <c r="N14" s="170"/>
      <c r="O14" s="170"/>
      <c r="P14" s="170"/>
      <c r="Q14" s="170"/>
      <c r="R14" s="170"/>
      <c r="S14" s="170"/>
      <c r="T14" s="170"/>
      <c r="U14" s="170"/>
      <c r="V14" s="170"/>
      <c r="W14" s="170"/>
      <c r="X14" s="170"/>
      <c r="Y14" s="170"/>
      <c r="Z14" s="170"/>
      <c r="AA14" s="170"/>
      <c r="AB14" s="170"/>
      <c r="AC14" s="170"/>
      <c r="AD14" s="170"/>
      <c r="AE14" s="170"/>
      <c r="AF14" s="170"/>
      <c r="AG14" s="170"/>
      <c r="AH14" s="170"/>
      <c r="AI14" s="170"/>
      <c r="AJ14" s="170"/>
      <c r="AK14" s="170"/>
      <c r="AL14" s="170"/>
      <c r="AM14" s="170"/>
      <c r="AN14" s="171"/>
      <c r="AO14" s="171"/>
      <c r="AP14" s="171"/>
      <c r="AQ14" s="171"/>
      <c r="AR14" s="171"/>
      <c r="AS14" s="171"/>
      <c r="AT14" s="171"/>
      <c r="AU14" s="172">
        <f t="shared" si="8"/>
        <v>0</v>
      </c>
    </row>
    <row r="15" spans="2:49" ht="13.5" customHeight="1" x14ac:dyDescent="0.2">
      <c r="B15" s="315" t="str">
        <f>'Riepilogo tsh'!M13</f>
        <v>WP2</v>
      </c>
      <c r="C15" s="316"/>
      <c r="D15" s="316"/>
      <c r="E15" s="170"/>
      <c r="F15" s="173"/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Q15" s="170"/>
      <c r="R15" s="170"/>
      <c r="S15" s="170"/>
      <c r="T15" s="170"/>
      <c r="U15" s="170"/>
      <c r="V15" s="170"/>
      <c r="W15" s="170"/>
      <c r="X15" s="170"/>
      <c r="Y15" s="170"/>
      <c r="Z15" s="170"/>
      <c r="AA15" s="170"/>
      <c r="AB15" s="170"/>
      <c r="AC15" s="170"/>
      <c r="AD15" s="170"/>
      <c r="AE15" s="170"/>
      <c r="AF15" s="170"/>
      <c r="AG15" s="170"/>
      <c r="AH15" s="170"/>
      <c r="AI15" s="170"/>
      <c r="AJ15" s="170"/>
      <c r="AK15" s="170"/>
      <c r="AL15" s="170"/>
      <c r="AM15" s="170"/>
      <c r="AN15" s="171"/>
      <c r="AO15" s="171"/>
      <c r="AP15" s="171"/>
      <c r="AQ15" s="171"/>
      <c r="AR15" s="171"/>
      <c r="AS15" s="171"/>
      <c r="AT15" s="171"/>
      <c r="AU15" s="169">
        <f t="shared" si="8"/>
        <v>0</v>
      </c>
    </row>
    <row r="16" spans="2:49" ht="13.5" customHeight="1" x14ac:dyDescent="0.2">
      <c r="B16" s="315" t="str">
        <f>'Riepilogo tsh'!N13</f>
        <v>WP3</v>
      </c>
      <c r="C16" s="316"/>
      <c r="D16" s="316"/>
      <c r="E16" s="170"/>
      <c r="F16" s="170"/>
      <c r="G16" s="170"/>
      <c r="H16" s="170"/>
      <c r="I16" s="170"/>
      <c r="J16" s="170"/>
      <c r="K16" s="170"/>
      <c r="L16" s="170"/>
      <c r="M16" s="170"/>
      <c r="N16" s="170"/>
      <c r="O16" s="170"/>
      <c r="P16" s="170"/>
      <c r="Q16" s="170"/>
      <c r="R16" s="170"/>
      <c r="S16" s="170"/>
      <c r="T16" s="170"/>
      <c r="U16" s="170"/>
      <c r="V16" s="170"/>
      <c r="W16" s="170"/>
      <c r="X16" s="170"/>
      <c r="Y16" s="170"/>
      <c r="Z16" s="170"/>
      <c r="AA16" s="170"/>
      <c r="AB16" s="170"/>
      <c r="AC16" s="170"/>
      <c r="AD16" s="170"/>
      <c r="AE16" s="170"/>
      <c r="AF16" s="170"/>
      <c r="AG16" s="170"/>
      <c r="AH16" s="170"/>
      <c r="AI16" s="170"/>
      <c r="AJ16" s="170"/>
      <c r="AK16" s="170"/>
      <c r="AL16" s="170"/>
      <c r="AM16" s="170"/>
      <c r="AN16" s="171"/>
      <c r="AO16" s="171"/>
      <c r="AP16" s="171"/>
      <c r="AQ16" s="171"/>
      <c r="AR16" s="171"/>
      <c r="AS16" s="171"/>
      <c r="AT16" s="171"/>
      <c r="AU16" s="172">
        <f t="shared" si="8"/>
        <v>0</v>
      </c>
    </row>
    <row r="17" spans="2:47" ht="13.5" customHeight="1" x14ac:dyDescent="0.2">
      <c r="B17" s="316" t="str">
        <f>'Riepilogo tsh'!O13</f>
        <v>WP 4</v>
      </c>
      <c r="C17" s="316"/>
      <c r="D17" s="316"/>
      <c r="E17" s="170"/>
      <c r="F17" s="170"/>
      <c r="G17" s="170"/>
      <c r="H17" s="170"/>
      <c r="I17" s="170"/>
      <c r="J17" s="170"/>
      <c r="K17" s="170"/>
      <c r="L17" s="170"/>
      <c r="M17" s="170"/>
      <c r="N17" s="170"/>
      <c r="O17" s="170"/>
      <c r="P17" s="170"/>
      <c r="Q17" s="170"/>
      <c r="R17" s="170"/>
      <c r="S17" s="170"/>
      <c r="T17" s="170"/>
      <c r="U17" s="170"/>
      <c r="V17" s="170"/>
      <c r="W17" s="170"/>
      <c r="X17" s="170"/>
      <c r="Y17" s="170"/>
      <c r="Z17" s="170"/>
      <c r="AA17" s="170"/>
      <c r="AB17" s="170"/>
      <c r="AC17" s="170"/>
      <c r="AD17" s="170"/>
      <c r="AE17" s="170"/>
      <c r="AF17" s="170"/>
      <c r="AG17" s="170"/>
      <c r="AH17" s="170"/>
      <c r="AI17" s="170"/>
      <c r="AJ17" s="170"/>
      <c r="AK17" s="170"/>
      <c r="AL17" s="170"/>
      <c r="AM17" s="170"/>
      <c r="AN17" s="171"/>
      <c r="AO17" s="171"/>
      <c r="AP17" s="171"/>
      <c r="AQ17" s="171"/>
      <c r="AR17" s="171"/>
      <c r="AS17" s="171"/>
      <c r="AT17" s="171"/>
      <c r="AU17" s="169">
        <f t="shared" si="8"/>
        <v>0</v>
      </c>
    </row>
    <row r="18" spans="2:47" ht="13.5" customHeight="1" x14ac:dyDescent="0.2">
      <c r="B18" s="375" t="s">
        <v>116</v>
      </c>
      <c r="C18" s="376"/>
      <c r="D18" s="377"/>
      <c r="E18" s="170"/>
      <c r="F18" s="170"/>
      <c r="G18" s="170"/>
      <c r="H18" s="170"/>
      <c r="I18" s="170"/>
      <c r="J18" s="170"/>
      <c r="K18" s="170"/>
      <c r="L18" s="170"/>
      <c r="M18" s="170"/>
      <c r="N18" s="170"/>
      <c r="O18" s="170"/>
      <c r="P18" s="170"/>
      <c r="Q18" s="170"/>
      <c r="R18" s="170"/>
      <c r="S18" s="170"/>
      <c r="T18" s="170"/>
      <c r="U18" s="170"/>
      <c r="V18" s="170"/>
      <c r="W18" s="170"/>
      <c r="X18" s="170"/>
      <c r="Y18" s="170"/>
      <c r="Z18" s="170"/>
      <c r="AA18" s="170"/>
      <c r="AB18" s="170"/>
      <c r="AC18" s="170"/>
      <c r="AD18" s="170"/>
      <c r="AE18" s="170"/>
      <c r="AF18" s="170"/>
      <c r="AG18" s="170"/>
      <c r="AH18" s="170"/>
      <c r="AI18" s="170"/>
      <c r="AJ18" s="170"/>
      <c r="AK18" s="170"/>
      <c r="AL18" s="170"/>
      <c r="AM18" s="170"/>
      <c r="AN18" s="171"/>
      <c r="AO18" s="171"/>
      <c r="AP18" s="171"/>
      <c r="AQ18" s="171"/>
      <c r="AR18" s="171"/>
      <c r="AS18" s="171"/>
      <c r="AT18" s="171"/>
      <c r="AU18" s="169"/>
    </row>
    <row r="19" spans="2:47" ht="13.5" customHeight="1" x14ac:dyDescent="0.2">
      <c r="B19" s="378" t="s">
        <v>24</v>
      </c>
      <c r="C19" s="379"/>
      <c r="D19" s="379"/>
      <c r="E19" s="162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3"/>
      <c r="R19" s="163"/>
      <c r="S19" s="163"/>
      <c r="T19" s="163"/>
      <c r="U19" s="163"/>
      <c r="V19" s="163"/>
      <c r="W19" s="163"/>
      <c r="X19" s="163"/>
      <c r="Y19" s="163"/>
      <c r="Z19" s="163"/>
      <c r="AA19" s="163"/>
      <c r="AB19" s="163"/>
      <c r="AC19" s="163"/>
      <c r="AD19" s="163"/>
      <c r="AE19" s="163"/>
      <c r="AF19" s="163"/>
      <c r="AG19" s="163"/>
      <c r="AH19" s="163"/>
      <c r="AI19" s="163"/>
      <c r="AJ19" s="163"/>
      <c r="AK19" s="163"/>
      <c r="AL19" s="163"/>
      <c r="AM19" s="163"/>
      <c r="AN19" s="164"/>
      <c r="AO19" s="164"/>
      <c r="AP19" s="164"/>
      <c r="AQ19" s="164"/>
      <c r="AR19" s="164"/>
      <c r="AS19" s="164"/>
      <c r="AT19" s="165"/>
      <c r="AU19" s="102">
        <f t="shared" si="8"/>
        <v>0</v>
      </c>
    </row>
    <row r="20" spans="2:47" x14ac:dyDescent="0.2">
      <c r="B20" s="358" t="s">
        <v>26</v>
      </c>
      <c r="C20" s="359"/>
      <c r="D20" s="359"/>
      <c r="E20" s="103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104"/>
      <c r="AM20" s="104"/>
      <c r="AN20" s="105"/>
      <c r="AO20" s="105"/>
      <c r="AP20" s="105"/>
      <c r="AQ20" s="105"/>
      <c r="AR20" s="105"/>
      <c r="AS20" s="105"/>
      <c r="AT20" s="106"/>
      <c r="AU20" s="107">
        <f t="shared" si="8"/>
        <v>0</v>
      </c>
    </row>
    <row r="21" spans="2:47" ht="13.5" thickBot="1" x14ac:dyDescent="0.25">
      <c r="B21" s="360" t="s">
        <v>28</v>
      </c>
      <c r="C21" s="361"/>
      <c r="D21" s="361"/>
      <c r="E21" s="108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110"/>
      <c r="AO21" s="110"/>
      <c r="AP21" s="110"/>
      <c r="AQ21" s="110"/>
      <c r="AR21" s="110"/>
      <c r="AS21" s="110"/>
      <c r="AT21" s="111"/>
      <c r="AU21" s="112">
        <f t="shared" si="8"/>
        <v>0</v>
      </c>
    </row>
    <row r="22" spans="2:47" ht="14.25" thickTop="1" thickBot="1" x14ac:dyDescent="0.25">
      <c r="B22" s="360" t="s">
        <v>63</v>
      </c>
      <c r="C22" s="361"/>
      <c r="D22" s="361"/>
      <c r="E22" s="140">
        <f>E12+E13+E19+E20+E21</f>
        <v>0</v>
      </c>
      <c r="F22" s="140">
        <f t="shared" ref="F22:AT22" si="9">F12+F13+F19+F20+F21</f>
        <v>0</v>
      </c>
      <c r="G22" s="140">
        <f t="shared" si="9"/>
        <v>0</v>
      </c>
      <c r="H22" s="140">
        <f t="shared" si="9"/>
        <v>0</v>
      </c>
      <c r="I22" s="140">
        <f t="shared" si="9"/>
        <v>0</v>
      </c>
      <c r="J22" s="140">
        <f t="shared" si="9"/>
        <v>0</v>
      </c>
      <c r="K22" s="140">
        <f t="shared" si="9"/>
        <v>0</v>
      </c>
      <c r="L22" s="140">
        <f t="shared" si="9"/>
        <v>0</v>
      </c>
      <c r="M22" s="140">
        <f t="shared" si="9"/>
        <v>0</v>
      </c>
      <c r="N22" s="140">
        <f t="shared" si="9"/>
        <v>0</v>
      </c>
      <c r="O22" s="140">
        <f t="shared" si="9"/>
        <v>0</v>
      </c>
      <c r="P22" s="140">
        <f t="shared" si="9"/>
        <v>0</v>
      </c>
      <c r="Q22" s="140">
        <f t="shared" si="9"/>
        <v>0</v>
      </c>
      <c r="R22" s="140">
        <f t="shared" si="9"/>
        <v>0</v>
      </c>
      <c r="S22" s="140">
        <f t="shared" si="9"/>
        <v>0</v>
      </c>
      <c r="T22" s="140">
        <f t="shared" si="9"/>
        <v>0</v>
      </c>
      <c r="U22" s="140">
        <f t="shared" si="9"/>
        <v>0</v>
      </c>
      <c r="V22" s="140">
        <f t="shared" si="9"/>
        <v>0</v>
      </c>
      <c r="W22" s="140">
        <f t="shared" si="9"/>
        <v>0</v>
      </c>
      <c r="X22" s="140">
        <f t="shared" si="9"/>
        <v>0</v>
      </c>
      <c r="Y22" s="140">
        <f t="shared" si="9"/>
        <v>0</v>
      </c>
      <c r="Z22" s="140">
        <f t="shared" si="9"/>
        <v>0</v>
      </c>
      <c r="AA22" s="140">
        <f t="shared" si="9"/>
        <v>0</v>
      </c>
      <c r="AB22" s="140">
        <f t="shared" si="9"/>
        <v>0</v>
      </c>
      <c r="AC22" s="140">
        <f t="shared" si="9"/>
        <v>0</v>
      </c>
      <c r="AD22" s="140">
        <f t="shared" si="9"/>
        <v>0</v>
      </c>
      <c r="AE22" s="140">
        <f t="shared" si="9"/>
        <v>0</v>
      </c>
      <c r="AF22" s="140">
        <f t="shared" si="9"/>
        <v>0</v>
      </c>
      <c r="AG22" s="140">
        <f t="shared" si="9"/>
        <v>0</v>
      </c>
      <c r="AH22" s="140">
        <f t="shared" si="9"/>
        <v>0</v>
      </c>
      <c r="AI22" s="140">
        <f t="shared" si="9"/>
        <v>0</v>
      </c>
      <c r="AJ22" s="140">
        <f t="shared" si="9"/>
        <v>0</v>
      </c>
      <c r="AK22" s="140">
        <f t="shared" si="9"/>
        <v>0</v>
      </c>
      <c r="AL22" s="140">
        <f t="shared" si="9"/>
        <v>0</v>
      </c>
      <c r="AM22" s="140">
        <f t="shared" si="9"/>
        <v>0</v>
      </c>
      <c r="AN22" s="140">
        <f t="shared" si="9"/>
        <v>0</v>
      </c>
      <c r="AO22" s="140">
        <f t="shared" si="9"/>
        <v>0</v>
      </c>
      <c r="AP22" s="140">
        <f t="shared" si="9"/>
        <v>0</v>
      </c>
      <c r="AQ22" s="140">
        <f t="shared" si="9"/>
        <v>0</v>
      </c>
      <c r="AR22" s="140">
        <f t="shared" si="9"/>
        <v>0</v>
      </c>
      <c r="AS22" s="140">
        <f t="shared" si="9"/>
        <v>0</v>
      </c>
      <c r="AT22" s="140">
        <f t="shared" si="9"/>
        <v>0</v>
      </c>
      <c r="AU22" s="111">
        <f t="shared" si="8"/>
        <v>0</v>
      </c>
    </row>
    <row r="23" spans="2:47" ht="14.25" thickTop="1" thickBot="1" x14ac:dyDescent="0.25">
      <c r="B23" s="61"/>
      <c r="C23" s="61"/>
      <c r="D23" s="61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3"/>
      <c r="AO23" s="63"/>
      <c r="AP23" s="63"/>
      <c r="AQ23" s="63"/>
      <c r="AR23" s="63"/>
      <c r="AS23" s="63"/>
      <c r="AT23" s="63"/>
    </row>
    <row r="24" spans="2:47" ht="22.5" customHeight="1" thickTop="1" x14ac:dyDescent="0.2">
      <c r="B24" s="362" t="s">
        <v>60</v>
      </c>
      <c r="C24" s="363"/>
      <c r="D24" s="374">
        <f>'Riepilogo tsh'!B13</f>
        <v>0</v>
      </c>
      <c r="E24" s="374"/>
      <c r="F24" s="374"/>
      <c r="G24" s="374"/>
      <c r="H24" s="374"/>
      <c r="I24" s="331"/>
      <c r="J24" s="331"/>
      <c r="K24" s="331"/>
      <c r="L24" s="331"/>
      <c r="M24" s="331"/>
      <c r="N24" s="331"/>
      <c r="O24" s="331"/>
      <c r="P24" s="331"/>
      <c r="Q24" s="331"/>
      <c r="R24" s="331"/>
      <c r="S24" s="331"/>
      <c r="T24" s="331"/>
      <c r="U24" s="331"/>
      <c r="V24" s="331"/>
      <c r="W24" s="331"/>
      <c r="X24" s="331"/>
      <c r="Y24" s="331"/>
      <c r="Z24" s="331"/>
      <c r="AA24" s="331"/>
      <c r="AB24" s="331"/>
      <c r="AC24" s="331"/>
      <c r="AD24" s="331"/>
      <c r="AE24" s="331"/>
      <c r="AF24" s="331"/>
      <c r="AG24" s="331"/>
      <c r="AH24" s="331"/>
      <c r="AI24" s="331"/>
      <c r="AJ24" s="331"/>
      <c r="AK24" s="331"/>
      <c r="AL24" s="331"/>
      <c r="AM24" s="331"/>
      <c r="AN24" s="331"/>
      <c r="AO24" s="331"/>
      <c r="AP24" s="331"/>
      <c r="AQ24" s="331"/>
      <c r="AR24" s="331"/>
      <c r="AS24" s="331"/>
      <c r="AT24" s="331"/>
      <c r="AU24" s="332"/>
    </row>
    <row r="25" spans="2:47" ht="22.5" customHeight="1" x14ac:dyDescent="0.2">
      <c r="B25" s="364"/>
      <c r="C25" s="365"/>
      <c r="D25" s="370"/>
      <c r="E25" s="370"/>
      <c r="F25" s="370"/>
      <c r="G25" s="370"/>
      <c r="H25" s="370"/>
      <c r="I25" s="371"/>
      <c r="J25" s="371"/>
      <c r="K25" s="371"/>
      <c r="L25" s="371"/>
      <c r="M25" s="371"/>
      <c r="N25" s="371"/>
      <c r="O25" s="371"/>
      <c r="P25" s="371"/>
      <c r="Q25" s="371"/>
      <c r="R25" s="371"/>
      <c r="S25" s="371"/>
      <c r="T25" s="371"/>
      <c r="U25" s="371"/>
      <c r="V25" s="371"/>
      <c r="W25" s="371"/>
      <c r="X25" s="371"/>
      <c r="Y25" s="371"/>
      <c r="Z25" s="371"/>
      <c r="AA25" s="371"/>
      <c r="AB25" s="371"/>
      <c r="AC25" s="371"/>
      <c r="AD25" s="371"/>
      <c r="AE25" s="371"/>
      <c r="AF25" s="371"/>
      <c r="AG25" s="371"/>
      <c r="AH25" s="371"/>
      <c r="AI25" s="371"/>
      <c r="AJ25" s="371"/>
      <c r="AK25" s="371"/>
      <c r="AL25" s="371"/>
      <c r="AM25" s="371"/>
      <c r="AN25" s="371"/>
      <c r="AO25" s="371"/>
      <c r="AP25" s="371"/>
      <c r="AQ25" s="371"/>
      <c r="AR25" s="371"/>
      <c r="AS25" s="371"/>
      <c r="AT25" s="371"/>
      <c r="AU25" s="372"/>
    </row>
    <row r="26" spans="2:47" ht="22.5" customHeight="1" x14ac:dyDescent="0.2">
      <c r="B26" s="364"/>
      <c r="C26" s="365"/>
      <c r="D26" s="370"/>
      <c r="E26" s="370"/>
      <c r="F26" s="370"/>
      <c r="G26" s="370"/>
      <c r="H26" s="370"/>
      <c r="I26" s="371"/>
      <c r="J26" s="371"/>
      <c r="K26" s="371"/>
      <c r="L26" s="371"/>
      <c r="M26" s="371"/>
      <c r="N26" s="371"/>
      <c r="O26" s="371"/>
      <c r="P26" s="371"/>
      <c r="Q26" s="371"/>
      <c r="R26" s="371"/>
      <c r="S26" s="371"/>
      <c r="T26" s="371"/>
      <c r="U26" s="371"/>
      <c r="V26" s="371"/>
      <c r="W26" s="371"/>
      <c r="X26" s="371"/>
      <c r="Y26" s="371"/>
      <c r="Z26" s="371"/>
      <c r="AA26" s="371"/>
      <c r="AB26" s="371"/>
      <c r="AC26" s="371"/>
      <c r="AD26" s="371"/>
      <c r="AE26" s="371"/>
      <c r="AF26" s="371"/>
      <c r="AG26" s="371"/>
      <c r="AH26" s="371"/>
      <c r="AI26" s="371"/>
      <c r="AJ26" s="371"/>
      <c r="AK26" s="371"/>
      <c r="AL26" s="371"/>
      <c r="AM26" s="371"/>
      <c r="AN26" s="371"/>
      <c r="AO26" s="371"/>
      <c r="AP26" s="371"/>
      <c r="AQ26" s="371"/>
      <c r="AR26" s="371"/>
      <c r="AS26" s="371"/>
      <c r="AT26" s="371"/>
      <c r="AU26" s="372"/>
    </row>
    <row r="27" spans="2:47" ht="22.5" customHeight="1" x14ac:dyDescent="0.2">
      <c r="B27" s="364"/>
      <c r="C27" s="365"/>
      <c r="D27" s="370"/>
      <c r="E27" s="370"/>
      <c r="F27" s="370"/>
      <c r="G27" s="370"/>
      <c r="H27" s="370"/>
      <c r="I27" s="371"/>
      <c r="J27" s="371"/>
      <c r="K27" s="371"/>
      <c r="L27" s="371"/>
      <c r="M27" s="371"/>
      <c r="N27" s="371"/>
      <c r="O27" s="371"/>
      <c r="P27" s="371"/>
      <c r="Q27" s="371"/>
      <c r="R27" s="371"/>
      <c r="S27" s="371"/>
      <c r="T27" s="371"/>
      <c r="U27" s="371"/>
      <c r="V27" s="371"/>
      <c r="W27" s="371"/>
      <c r="X27" s="371"/>
      <c r="Y27" s="371"/>
      <c r="Z27" s="371"/>
      <c r="AA27" s="371"/>
      <c r="AB27" s="371"/>
      <c r="AC27" s="371"/>
      <c r="AD27" s="371"/>
      <c r="AE27" s="371"/>
      <c r="AF27" s="371"/>
      <c r="AG27" s="371"/>
      <c r="AH27" s="371"/>
      <c r="AI27" s="371"/>
      <c r="AJ27" s="371"/>
      <c r="AK27" s="371"/>
      <c r="AL27" s="371"/>
      <c r="AM27" s="371"/>
      <c r="AN27" s="371"/>
      <c r="AO27" s="371"/>
      <c r="AP27" s="371"/>
      <c r="AQ27" s="371"/>
      <c r="AR27" s="371"/>
      <c r="AS27" s="371"/>
      <c r="AT27" s="371"/>
      <c r="AU27" s="372"/>
    </row>
    <row r="28" spans="2:47" ht="22.5" customHeight="1" thickBot="1" x14ac:dyDescent="0.25">
      <c r="B28" s="366"/>
      <c r="C28" s="367"/>
      <c r="D28" s="373"/>
      <c r="E28" s="373"/>
      <c r="F28" s="373"/>
      <c r="G28" s="373"/>
      <c r="H28" s="373"/>
      <c r="I28" s="368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8"/>
      <c r="AC28" s="368"/>
      <c r="AD28" s="368"/>
      <c r="AE28" s="368"/>
      <c r="AF28" s="368"/>
      <c r="AG28" s="368"/>
      <c r="AH28" s="368"/>
      <c r="AI28" s="368"/>
      <c r="AJ28" s="368"/>
      <c r="AK28" s="368"/>
      <c r="AL28" s="368"/>
      <c r="AM28" s="368"/>
      <c r="AN28" s="368"/>
      <c r="AO28" s="368"/>
      <c r="AP28" s="368"/>
      <c r="AQ28" s="368"/>
      <c r="AR28" s="368"/>
      <c r="AS28" s="368"/>
      <c r="AT28" s="368"/>
      <c r="AU28" s="369"/>
    </row>
    <row r="29" spans="2:47" ht="12.75" customHeight="1" thickTop="1" x14ac:dyDescent="0.2"/>
    <row r="30" spans="2:47" ht="13.5" customHeight="1" x14ac:dyDescent="0.2">
      <c r="C30" s="357" t="s">
        <v>61</v>
      </c>
      <c r="D30" s="357"/>
      <c r="E30" s="357"/>
      <c r="F30" s="357"/>
      <c r="G30" s="357"/>
      <c r="H30" s="357"/>
      <c r="I30" s="357"/>
      <c r="J30" s="357"/>
      <c r="K30" s="357"/>
      <c r="AC30" s="4"/>
      <c r="AD30" s="357" t="s">
        <v>61</v>
      </c>
      <c r="AE30" s="357"/>
      <c r="AF30" s="357"/>
      <c r="AG30" s="357"/>
      <c r="AH30" s="357"/>
      <c r="AI30" s="357"/>
      <c r="AJ30" s="357"/>
      <c r="AK30" s="357"/>
      <c r="AL30" s="357"/>
      <c r="AM30" s="357"/>
      <c r="AN30" s="357"/>
      <c r="AO30" s="357"/>
      <c r="AP30" s="357"/>
    </row>
    <row r="31" spans="2:47" ht="13.5" customHeight="1" x14ac:dyDescent="0.2">
      <c r="C31" s="352">
        <f>'Riepilogo tsh'!B5</f>
        <v>0</v>
      </c>
      <c r="D31" s="352"/>
      <c r="E31" s="352"/>
      <c r="F31" s="352"/>
      <c r="G31" s="352"/>
      <c r="H31" s="352"/>
      <c r="I31" s="352"/>
      <c r="J31" s="352"/>
      <c r="K31" s="352"/>
      <c r="AD31" s="352">
        <f>G5</f>
        <v>0</v>
      </c>
      <c r="AE31" s="352"/>
      <c r="AF31" s="352"/>
      <c r="AG31" s="352"/>
      <c r="AH31" s="352"/>
      <c r="AI31" s="352"/>
      <c r="AJ31" s="352"/>
      <c r="AK31" s="352"/>
      <c r="AL31" s="352"/>
      <c r="AM31" s="352"/>
      <c r="AN31" s="352"/>
      <c r="AO31" s="352"/>
      <c r="AP31" s="352"/>
    </row>
    <row r="32" spans="2:47" ht="13.5" customHeight="1" x14ac:dyDescent="0.2"/>
    <row r="33" spans="3:33" ht="13.5" customHeight="1" x14ac:dyDescent="0.2">
      <c r="C33" s="60" t="s">
        <v>62</v>
      </c>
      <c r="D33" s="353"/>
      <c r="E33" s="353"/>
      <c r="F33" s="353"/>
      <c r="AC33" s="354" t="s">
        <v>62</v>
      </c>
      <c r="AD33" s="354"/>
      <c r="AE33" s="353"/>
      <c r="AF33" s="353"/>
      <c r="AG33" s="353"/>
    </row>
    <row r="34" spans="3:33" ht="13.5" customHeight="1" x14ac:dyDescent="0.2"/>
    <row r="35" spans="3:33" ht="13.5" customHeight="1" x14ac:dyDescent="0.2"/>
    <row r="36" spans="3:33" ht="13.5" customHeight="1" x14ac:dyDescent="0.2"/>
    <row r="37" spans="3:33" ht="13.5" customHeight="1" x14ac:dyDescent="0.2"/>
    <row r="38" spans="3:33" ht="13.5" customHeight="1" x14ac:dyDescent="0.2"/>
    <row r="39" spans="3:33" ht="13.5" customHeight="1" x14ac:dyDescent="0.2"/>
    <row r="40" spans="3:33" ht="13.5" customHeight="1" x14ac:dyDescent="0.2"/>
    <row r="41" spans="3:33" ht="13.5" customHeight="1" x14ac:dyDescent="0.2"/>
    <row r="42" spans="3:33" ht="13.5" customHeight="1" x14ac:dyDescent="0.2"/>
    <row r="43" spans="3:33" ht="13.5" customHeight="1" x14ac:dyDescent="0.2"/>
    <row r="44" spans="3:33" ht="13.5" customHeight="1" x14ac:dyDescent="0.2"/>
    <row r="45" spans="3:33" ht="13.5" customHeight="1" x14ac:dyDescent="0.2"/>
    <row r="46" spans="3:33" ht="13.5" customHeight="1" x14ac:dyDescent="0.2"/>
    <row r="47" spans="3:33" ht="13.5" customHeight="1" x14ac:dyDescent="0.2"/>
    <row r="48" spans="3:33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71" ht="20.100000000000001" customHeight="1" x14ac:dyDescent="0.2"/>
    <row r="72" ht="20.100000000000001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14" ht="20.100000000000001" customHeight="1" x14ac:dyDescent="0.2"/>
    <row r="115" ht="20.100000000000001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7" ht="20.100000000000001" customHeight="1" x14ac:dyDescent="0.2"/>
    <row r="158" ht="20.100000000000001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200" ht="20.100000000000001" customHeight="1" x14ac:dyDescent="0.2"/>
    <row r="201" ht="20.100000000000001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</sheetData>
  <protectedRanges>
    <protectedRange sqref="G7:J7 G5:J5 G3:J3 G1:J1" name="Intervallo1_1"/>
  </protectedRanges>
  <mergeCells count="48">
    <mergeCell ref="AG1:AM1"/>
    <mergeCell ref="G1:S2"/>
    <mergeCell ref="G3:S4"/>
    <mergeCell ref="V1:Y2"/>
    <mergeCell ref="Z1:AC2"/>
    <mergeCell ref="V3:Y4"/>
    <mergeCell ref="Z3:AC4"/>
    <mergeCell ref="AU10:AU11"/>
    <mergeCell ref="Z7:AC8"/>
    <mergeCell ref="G5:S6"/>
    <mergeCell ref="V5:Y6"/>
    <mergeCell ref="Z5:AC6"/>
    <mergeCell ref="G7:J7"/>
    <mergeCell ref="V7:Y8"/>
    <mergeCell ref="B17:D17"/>
    <mergeCell ref="B10:D11"/>
    <mergeCell ref="B12:D12"/>
    <mergeCell ref="B13:D13"/>
    <mergeCell ref="B7:B8"/>
    <mergeCell ref="C7:F8"/>
    <mergeCell ref="B14:D14"/>
    <mergeCell ref="B16:D16"/>
    <mergeCell ref="B15:D15"/>
    <mergeCell ref="AV2:AW2"/>
    <mergeCell ref="I27:AU27"/>
    <mergeCell ref="D28:H28"/>
    <mergeCell ref="I28:AU28"/>
    <mergeCell ref="I25:AU25"/>
    <mergeCell ref="B20:D20"/>
    <mergeCell ref="D26:H26"/>
    <mergeCell ref="I26:AU26"/>
    <mergeCell ref="D27:H27"/>
    <mergeCell ref="B19:D19"/>
    <mergeCell ref="D25:H25"/>
    <mergeCell ref="B21:D21"/>
    <mergeCell ref="B22:D22"/>
    <mergeCell ref="B24:C28"/>
    <mergeCell ref="I24:AU24"/>
    <mergeCell ref="B1:F2"/>
    <mergeCell ref="B18:D18"/>
    <mergeCell ref="C30:K30"/>
    <mergeCell ref="AD30:AP30"/>
    <mergeCell ref="D24:H24"/>
    <mergeCell ref="D33:F33"/>
    <mergeCell ref="AC33:AD33"/>
    <mergeCell ref="AE33:AG33"/>
    <mergeCell ref="C31:K31"/>
    <mergeCell ref="AD31:AP31"/>
  </mergeCells>
  <phoneticPr fontId="0" type="noConversion"/>
  <conditionalFormatting sqref="E11:H11 S11:AT11">
    <cfRule type="expression" dxfId="63" priority="10" stopIfTrue="1">
      <formula>NOT(MONTH(E11)=$AF$1)</formula>
    </cfRule>
    <cfRule type="expression" dxfId="62" priority="11" stopIfTrue="1">
      <formula>MATCH(E11,Festivita,0)&gt;0</formula>
    </cfRule>
  </conditionalFormatting>
  <conditionalFormatting sqref="E10:I10">
    <cfRule type="expression" dxfId="61" priority="12" stopIfTrue="1">
      <formula>MATCH(E11,Festivita,0)&gt;0</formula>
    </cfRule>
  </conditionalFormatting>
  <conditionalFormatting sqref="AG3:AM8">
    <cfRule type="expression" dxfId="60" priority="13" stopIfTrue="1">
      <formula>NOT(MONTH(AG3)=$AF$1)</formula>
    </cfRule>
    <cfRule type="expression" dxfId="59" priority="14" stopIfTrue="1">
      <formula>MATCH(AG3,Festivita,0)&gt;0</formula>
    </cfRule>
  </conditionalFormatting>
  <conditionalFormatting sqref="AD3:AD8">
    <cfRule type="expression" dxfId="58" priority="15" stopIfTrue="1">
      <formula>NOT(MONTH(AD3)=$W$1)</formula>
    </cfRule>
    <cfRule type="expression" dxfId="57" priority="16" stopIfTrue="1">
      <formula>MATCH(AD3,Festivita,0)&gt;0</formula>
    </cfRule>
  </conditionalFormatting>
  <conditionalFormatting sqref="AN10:AR10">
    <cfRule type="expression" dxfId="56" priority="1" stopIfTrue="1">
      <formula>MATCH(AN11,Festivita,0)&gt;0</formula>
    </cfRule>
  </conditionalFormatting>
  <conditionalFormatting sqref="I11:P11">
    <cfRule type="expression" dxfId="55" priority="8" stopIfTrue="1">
      <formula>NOT(MONTH(I11)=$AF$1)</formula>
    </cfRule>
    <cfRule type="expression" dxfId="54" priority="9" stopIfTrue="1">
      <formula>MATCH(I11,Festivita,0)&gt;0</formula>
    </cfRule>
  </conditionalFormatting>
  <conditionalFormatting sqref="Q11:R11">
    <cfRule type="expression" dxfId="53" priority="6" stopIfTrue="1">
      <formula>NOT(MONTH(Q11)=$AF$1)</formula>
    </cfRule>
    <cfRule type="expression" dxfId="52" priority="7" stopIfTrue="1">
      <formula>MATCH(Q11,Festivita,0)&gt;0</formula>
    </cfRule>
  </conditionalFormatting>
  <conditionalFormatting sqref="L10:P10">
    <cfRule type="expression" dxfId="51" priority="5" stopIfTrue="1">
      <formula>MATCH(L11,Festivita,0)&gt;0</formula>
    </cfRule>
  </conditionalFormatting>
  <conditionalFormatting sqref="S10:W10">
    <cfRule type="expression" dxfId="50" priority="4" stopIfTrue="1">
      <formula>MATCH(S11,Festivita,0)&gt;0</formula>
    </cfRule>
  </conditionalFormatting>
  <conditionalFormatting sqref="Z10:AD10">
    <cfRule type="expression" dxfId="49" priority="3" stopIfTrue="1">
      <formula>MATCH(Z11,Festivita,0)&gt;0</formula>
    </cfRule>
  </conditionalFormatting>
  <conditionalFormatting sqref="AG10:AK10">
    <cfRule type="expression" dxfId="48" priority="2" stopIfTrue="1">
      <formula>MATCH(AG11,Festivita,0)&gt;0</formula>
    </cfRule>
  </conditionalFormatting>
  <hyperlinks>
    <hyperlink ref="AG3:AM3" location="settimana1_1" display="settimana1_1" xr:uid="{00000000-0004-0000-0B00-000000000000}"/>
    <hyperlink ref="AG4:AM4" location="settimana1_2" display="settimana1_2" xr:uid="{00000000-0004-0000-0B00-000001000000}"/>
    <hyperlink ref="AG5:AM5" location="settimana1_3" display="settimana1_3" xr:uid="{00000000-0004-0000-0B00-000002000000}"/>
    <hyperlink ref="AG6:AM6" location="settimana1_4" display="settimana1_4" xr:uid="{00000000-0004-0000-0B00-000003000000}"/>
    <hyperlink ref="AG7:AM7" location="settimana1_5" display="settimana1_5" xr:uid="{00000000-0004-0000-0B00-000004000000}"/>
    <hyperlink ref="AG8:AM8" location="settimana1_6" display="settimana1_6" xr:uid="{00000000-0004-0000-0B00-000005000000}"/>
    <hyperlink ref="AV2:AW2" location="'Riepilogo tsh'!A22" display="Go to summary" xr:uid="{00000000-0004-0000-0B00-000006000000}"/>
  </hyperlinks>
  <pageMargins left="0.47244094488188981" right="0.47244094488188981" top="0.39370078740157483" bottom="0.19685039370078741" header="0.31496062992125984" footer="0.31496062992125984"/>
  <pageSetup paperSize="9" scale="72" orientation="landscape" r:id="rId1"/>
  <headerFooter alignWithMargins="0">
    <oddHeader xml:space="preserve">&amp;R
</oddHeader>
  </headerFooter>
  <ignoredErrors>
    <ignoredError sqref="E14:AU14 E19:AU21 AU22 E17:AQ17 E16:P16 R16:AU16 E15:AB15 AD15:AU15 AS17:AU17 AU13" unlockedFormula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AW237"/>
  <sheetViews>
    <sheetView zoomScale="90" workbookViewId="0">
      <pane ySplit="11" topLeftCell="A12" activePane="bottomLeft" state="frozen"/>
      <selection activeCell="I45" sqref="I45:AU45"/>
      <selection pane="bottomLeft" activeCell="J18" sqref="J18"/>
    </sheetView>
  </sheetViews>
  <sheetFormatPr defaultColWidth="9.140625" defaultRowHeight="12.75" x14ac:dyDescent="0.2"/>
  <cols>
    <col min="1" max="1" width="8" style="1" customWidth="1"/>
    <col min="2" max="2" width="9.7109375" style="1" customWidth="1"/>
    <col min="3" max="3" width="9.5703125" style="1" customWidth="1"/>
    <col min="4" max="4" width="5.42578125" style="1" customWidth="1"/>
    <col min="5" max="47" width="3.5703125" style="1" customWidth="1"/>
    <col min="48" max="16384" width="9.140625" style="1"/>
  </cols>
  <sheetData>
    <row r="1" spans="2:49" ht="12.75" customHeight="1" thickTop="1" thickBot="1" x14ac:dyDescent="0.25">
      <c r="B1" s="333" t="s">
        <v>16</v>
      </c>
      <c r="C1" s="334"/>
      <c r="D1" s="334"/>
      <c r="E1" s="334"/>
      <c r="F1" s="335"/>
      <c r="G1" s="319" t="str">
        <f>'Riepilogo tsh'!B4</f>
        <v>Università degli studi di Napoli Federico II-Dipartimento di Giurisprudenza</v>
      </c>
      <c r="H1" s="319"/>
      <c r="I1" s="319"/>
      <c r="J1" s="319"/>
      <c r="K1" s="319"/>
      <c r="L1" s="319"/>
      <c r="M1" s="319"/>
      <c r="N1" s="319"/>
      <c r="O1" s="319"/>
      <c r="P1" s="319"/>
      <c r="Q1" s="319"/>
      <c r="R1" s="319"/>
      <c r="S1" s="320"/>
      <c r="T1" s="32"/>
      <c r="U1" s="32"/>
      <c r="V1" s="314" t="s">
        <v>34</v>
      </c>
      <c r="W1" s="314"/>
      <c r="X1" s="314"/>
      <c r="Y1" s="314"/>
      <c r="Z1" s="251">
        <f>'Riepilogo tsh'!B8</f>
        <v>0</v>
      </c>
      <c r="AA1" s="251"/>
      <c r="AB1" s="251"/>
      <c r="AC1" s="251"/>
      <c r="AD1" s="17"/>
      <c r="AF1" s="9">
        <v>10</v>
      </c>
      <c r="AG1" s="348" t="s">
        <v>47</v>
      </c>
      <c r="AH1" s="349"/>
      <c r="AI1" s="349"/>
      <c r="AJ1" s="349"/>
      <c r="AK1" s="349"/>
      <c r="AL1" s="349"/>
      <c r="AM1" s="350"/>
      <c r="AO1" s="14"/>
    </row>
    <row r="2" spans="2:49" ht="13.5" customHeight="1" thickTop="1" thickBot="1" x14ac:dyDescent="0.25">
      <c r="B2" s="336"/>
      <c r="C2" s="337"/>
      <c r="D2" s="337"/>
      <c r="E2" s="337"/>
      <c r="F2" s="338"/>
      <c r="G2" s="322"/>
      <c r="H2" s="322"/>
      <c r="I2" s="322"/>
      <c r="J2" s="322"/>
      <c r="K2" s="322"/>
      <c r="L2" s="322"/>
      <c r="M2" s="322"/>
      <c r="N2" s="322"/>
      <c r="O2" s="322"/>
      <c r="P2" s="322"/>
      <c r="Q2" s="322"/>
      <c r="R2" s="322"/>
      <c r="S2" s="323"/>
      <c r="T2" s="33"/>
      <c r="U2" s="33"/>
      <c r="V2" s="314"/>
      <c r="W2" s="314"/>
      <c r="X2" s="314"/>
      <c r="Y2" s="314"/>
      <c r="Z2" s="251"/>
      <c r="AA2" s="251"/>
      <c r="AB2" s="251"/>
      <c r="AC2" s="251"/>
      <c r="AD2" s="12"/>
      <c r="AF2" s="3">
        <f>DATE(Anno,AF1,1)</f>
        <v>44470</v>
      </c>
      <c r="AG2" s="39" t="s">
        <v>52</v>
      </c>
      <c r="AH2" s="40" t="s">
        <v>53</v>
      </c>
      <c r="AI2" s="40" t="s">
        <v>54</v>
      </c>
      <c r="AJ2" s="40" t="s">
        <v>55</v>
      </c>
      <c r="AK2" s="40" t="s">
        <v>56</v>
      </c>
      <c r="AL2" s="64" t="s">
        <v>57</v>
      </c>
      <c r="AM2" s="41" t="s">
        <v>58</v>
      </c>
      <c r="AV2" s="223" t="s">
        <v>83</v>
      </c>
      <c r="AW2" s="223"/>
    </row>
    <row r="3" spans="2:49" ht="13.5" customHeight="1" thickTop="1" x14ac:dyDescent="0.2">
      <c r="B3" s="24" t="s">
        <v>17</v>
      </c>
      <c r="C3" s="25"/>
      <c r="D3" s="25"/>
      <c r="E3" s="25"/>
      <c r="F3" s="26"/>
      <c r="G3" s="318">
        <f>'Riepilogo tsh'!B5</f>
        <v>0</v>
      </c>
      <c r="H3" s="319"/>
      <c r="I3" s="319"/>
      <c r="J3" s="319"/>
      <c r="K3" s="319"/>
      <c r="L3" s="319"/>
      <c r="M3" s="319"/>
      <c r="N3" s="319"/>
      <c r="O3" s="319"/>
      <c r="P3" s="319"/>
      <c r="Q3" s="319"/>
      <c r="R3" s="319"/>
      <c r="S3" s="320"/>
      <c r="T3" s="34"/>
      <c r="U3" s="34"/>
      <c r="V3" s="314" t="s">
        <v>35</v>
      </c>
      <c r="W3" s="314"/>
      <c r="X3" s="314"/>
      <c r="Y3" s="314"/>
      <c r="Z3" s="251">
        <f>'Riepilogo tsh'!B9</f>
        <v>0</v>
      </c>
      <c r="AA3" s="251"/>
      <c r="AB3" s="251"/>
      <c r="AC3" s="251"/>
      <c r="AD3" s="13"/>
      <c r="AG3" s="42">
        <f>(AF2-WEEKDAY(AF2,3))</f>
        <v>44466</v>
      </c>
      <c r="AH3" s="43">
        <f t="shared" ref="AH3:AM8" si="0">AG3+1</f>
        <v>44467</v>
      </c>
      <c r="AI3" s="43">
        <f t="shared" si="0"/>
        <v>44468</v>
      </c>
      <c r="AJ3" s="43">
        <f t="shared" si="0"/>
        <v>44469</v>
      </c>
      <c r="AK3" s="43">
        <f t="shared" si="0"/>
        <v>44470</v>
      </c>
      <c r="AL3" s="44">
        <f t="shared" si="0"/>
        <v>44471</v>
      </c>
      <c r="AM3" s="45">
        <f t="shared" si="0"/>
        <v>44472</v>
      </c>
    </row>
    <row r="4" spans="2:49" ht="13.5" customHeight="1" thickBot="1" x14ac:dyDescent="0.25">
      <c r="B4" s="27"/>
      <c r="C4" s="28"/>
      <c r="D4" s="28"/>
      <c r="E4" s="28"/>
      <c r="F4" s="29"/>
      <c r="G4" s="321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3"/>
      <c r="T4" s="35"/>
      <c r="U4" s="35"/>
      <c r="V4" s="314"/>
      <c r="W4" s="314"/>
      <c r="X4" s="314"/>
      <c r="Y4" s="314"/>
      <c r="Z4" s="251"/>
      <c r="AA4" s="251"/>
      <c r="AB4" s="251"/>
      <c r="AC4" s="251"/>
      <c r="AD4" s="13"/>
      <c r="AG4" s="46">
        <f>AM3+1</f>
        <v>44473</v>
      </c>
      <c r="AH4" s="10">
        <f t="shared" si="0"/>
        <v>44474</v>
      </c>
      <c r="AI4" s="10">
        <f t="shared" si="0"/>
        <v>44475</v>
      </c>
      <c r="AJ4" s="10">
        <f t="shared" si="0"/>
        <v>44476</v>
      </c>
      <c r="AK4" s="10">
        <f t="shared" si="0"/>
        <v>44477</v>
      </c>
      <c r="AL4" s="23">
        <f t="shared" si="0"/>
        <v>44478</v>
      </c>
      <c r="AM4" s="47">
        <f t="shared" si="0"/>
        <v>44479</v>
      </c>
    </row>
    <row r="5" spans="2:49" ht="13.5" customHeight="1" thickTop="1" x14ac:dyDescent="0.2">
      <c r="B5" s="24" t="s">
        <v>51</v>
      </c>
      <c r="C5" s="25"/>
      <c r="D5" s="25"/>
      <c r="E5" s="25"/>
      <c r="F5" s="26"/>
      <c r="G5" s="318">
        <f>'Riepilogo tsh'!B6</f>
        <v>0</v>
      </c>
      <c r="H5" s="319"/>
      <c r="I5" s="319"/>
      <c r="J5" s="319"/>
      <c r="K5" s="319"/>
      <c r="L5" s="319"/>
      <c r="M5" s="319"/>
      <c r="N5" s="319"/>
      <c r="O5" s="319"/>
      <c r="P5" s="319"/>
      <c r="Q5" s="319"/>
      <c r="R5" s="319"/>
      <c r="S5" s="320"/>
      <c r="T5" s="36"/>
      <c r="U5" s="36"/>
      <c r="V5" s="314" t="s">
        <v>36</v>
      </c>
      <c r="W5" s="314"/>
      <c r="X5" s="314"/>
      <c r="Y5" s="314"/>
      <c r="Z5" s="251" t="e">
        <f>'Riepilogo tsh'!#REF!</f>
        <v>#REF!</v>
      </c>
      <c r="AA5" s="251"/>
      <c r="AB5" s="251"/>
      <c r="AC5" s="251"/>
      <c r="AD5" s="13"/>
      <c r="AG5" s="46">
        <f>AM4+1</f>
        <v>44480</v>
      </c>
      <c r="AH5" s="10">
        <f t="shared" si="0"/>
        <v>44481</v>
      </c>
      <c r="AI5" s="10">
        <f t="shared" si="0"/>
        <v>44482</v>
      </c>
      <c r="AJ5" s="10">
        <f t="shared" si="0"/>
        <v>44483</v>
      </c>
      <c r="AK5" s="10">
        <f t="shared" si="0"/>
        <v>44484</v>
      </c>
      <c r="AL5" s="23">
        <f t="shared" si="0"/>
        <v>44485</v>
      </c>
      <c r="AM5" s="47">
        <f t="shared" si="0"/>
        <v>44486</v>
      </c>
    </row>
    <row r="6" spans="2:49" ht="13.5" customHeight="1" thickBot="1" x14ac:dyDescent="0.25">
      <c r="B6" s="27"/>
      <c r="C6" s="28"/>
      <c r="D6" s="28"/>
      <c r="E6" s="28"/>
      <c r="F6" s="29"/>
      <c r="G6" s="321"/>
      <c r="H6" s="322"/>
      <c r="I6" s="322"/>
      <c r="J6" s="322"/>
      <c r="K6" s="322"/>
      <c r="L6" s="322"/>
      <c r="M6" s="322"/>
      <c r="N6" s="322"/>
      <c r="O6" s="322"/>
      <c r="P6" s="322"/>
      <c r="Q6" s="322"/>
      <c r="R6" s="322"/>
      <c r="S6" s="323"/>
      <c r="T6" s="35"/>
      <c r="U6" s="37"/>
      <c r="V6" s="314"/>
      <c r="W6" s="314"/>
      <c r="X6" s="314"/>
      <c r="Y6" s="314"/>
      <c r="Z6" s="251"/>
      <c r="AA6" s="251"/>
      <c r="AB6" s="251"/>
      <c r="AC6" s="251"/>
      <c r="AD6" s="13"/>
      <c r="AG6" s="46">
        <f>AM5+1</f>
        <v>44487</v>
      </c>
      <c r="AH6" s="10">
        <f t="shared" si="0"/>
        <v>44488</v>
      </c>
      <c r="AI6" s="10">
        <f t="shared" si="0"/>
        <v>44489</v>
      </c>
      <c r="AJ6" s="10">
        <f t="shared" si="0"/>
        <v>44490</v>
      </c>
      <c r="AK6" s="10">
        <f t="shared" si="0"/>
        <v>44491</v>
      </c>
      <c r="AL6" s="23">
        <f t="shared" si="0"/>
        <v>44492</v>
      </c>
      <c r="AM6" s="47">
        <f t="shared" si="0"/>
        <v>44493</v>
      </c>
    </row>
    <row r="7" spans="2:49" ht="13.5" customHeight="1" thickTop="1" x14ac:dyDescent="0.2">
      <c r="B7" s="327" t="s">
        <v>31</v>
      </c>
      <c r="C7" s="292">
        <f>'Impostazioni calendario'!F6</f>
        <v>2021</v>
      </c>
      <c r="D7" s="293"/>
      <c r="E7" s="293"/>
      <c r="F7" s="294"/>
      <c r="G7" s="326"/>
      <c r="H7" s="326"/>
      <c r="I7" s="326"/>
      <c r="J7" s="326"/>
      <c r="K7" s="30"/>
      <c r="L7" s="30"/>
      <c r="M7" s="30"/>
      <c r="N7" s="30"/>
      <c r="O7" s="30"/>
      <c r="P7" s="30"/>
      <c r="Q7" s="30"/>
      <c r="R7" s="31"/>
      <c r="S7" s="31"/>
      <c r="V7" s="317" t="s">
        <v>59</v>
      </c>
      <c r="W7" s="317"/>
      <c r="X7" s="317"/>
      <c r="Y7" s="317"/>
      <c r="Z7" s="251">
        <f>'Riepilogo tsh'!B10</f>
        <v>0</v>
      </c>
      <c r="AA7" s="251"/>
      <c r="AB7" s="251"/>
      <c r="AC7" s="251"/>
      <c r="AD7" s="13"/>
      <c r="AG7" s="46">
        <f>AM6+1</f>
        <v>44494</v>
      </c>
      <c r="AH7" s="10">
        <f t="shared" si="0"/>
        <v>44495</v>
      </c>
      <c r="AI7" s="10">
        <f t="shared" si="0"/>
        <v>44496</v>
      </c>
      <c r="AJ7" s="10">
        <f t="shared" si="0"/>
        <v>44497</v>
      </c>
      <c r="AK7" s="10">
        <f t="shared" si="0"/>
        <v>44498</v>
      </c>
      <c r="AL7" s="23">
        <f t="shared" si="0"/>
        <v>44499</v>
      </c>
      <c r="AM7" s="47">
        <f t="shared" si="0"/>
        <v>44500</v>
      </c>
      <c r="AP7" s="11"/>
    </row>
    <row r="8" spans="2:49" ht="13.5" customHeight="1" thickBot="1" x14ac:dyDescent="0.25">
      <c r="B8" s="328"/>
      <c r="C8" s="343"/>
      <c r="D8" s="344"/>
      <c r="E8" s="344"/>
      <c r="F8" s="345"/>
      <c r="T8" s="38"/>
      <c r="U8" s="30"/>
      <c r="V8" s="317"/>
      <c r="W8" s="317"/>
      <c r="X8" s="317"/>
      <c r="Y8" s="317"/>
      <c r="Z8" s="251"/>
      <c r="AA8" s="251"/>
      <c r="AB8" s="251"/>
      <c r="AC8" s="251"/>
      <c r="AD8" s="13"/>
      <c r="AG8" s="48">
        <f>AM7+1</f>
        <v>44501</v>
      </c>
      <c r="AH8" s="49">
        <f t="shared" si="0"/>
        <v>44502</v>
      </c>
      <c r="AI8" s="49">
        <f t="shared" si="0"/>
        <v>44503</v>
      </c>
      <c r="AJ8" s="49">
        <f t="shared" si="0"/>
        <v>44504</v>
      </c>
      <c r="AK8" s="49">
        <f t="shared" si="0"/>
        <v>44505</v>
      </c>
      <c r="AL8" s="50">
        <f t="shared" si="0"/>
        <v>44506</v>
      </c>
      <c r="AM8" s="51">
        <f t="shared" si="0"/>
        <v>44507</v>
      </c>
    </row>
    <row r="9" spans="2:49" ht="14.25" thickTop="1" thickBot="1" x14ac:dyDescent="0.25"/>
    <row r="10" spans="2:49" ht="20.100000000000001" customHeight="1" thickTop="1" thickBot="1" x14ac:dyDescent="0.25">
      <c r="B10" s="380" t="str">
        <f>AG1</f>
        <v>October</v>
      </c>
      <c r="C10" s="340"/>
      <c r="D10" s="340"/>
      <c r="E10" s="52" t="s">
        <v>52</v>
      </c>
      <c r="F10" s="53" t="s">
        <v>53</v>
      </c>
      <c r="G10" s="53" t="s">
        <v>54</v>
      </c>
      <c r="H10" s="53" t="s">
        <v>55</v>
      </c>
      <c r="I10" s="53" t="s">
        <v>56</v>
      </c>
      <c r="J10" s="54" t="s">
        <v>57</v>
      </c>
      <c r="K10" s="54" t="s">
        <v>58</v>
      </c>
      <c r="L10" s="53" t="s">
        <v>52</v>
      </c>
      <c r="M10" s="53" t="s">
        <v>53</v>
      </c>
      <c r="N10" s="53" t="s">
        <v>54</v>
      </c>
      <c r="O10" s="53" t="s">
        <v>55</v>
      </c>
      <c r="P10" s="53" t="s">
        <v>56</v>
      </c>
      <c r="Q10" s="54" t="s">
        <v>57</v>
      </c>
      <c r="R10" s="54" t="s">
        <v>58</v>
      </c>
      <c r="S10" s="53" t="s">
        <v>52</v>
      </c>
      <c r="T10" s="53" t="s">
        <v>53</v>
      </c>
      <c r="U10" s="53" t="s">
        <v>54</v>
      </c>
      <c r="V10" s="53" t="s">
        <v>55</v>
      </c>
      <c r="W10" s="53" t="s">
        <v>56</v>
      </c>
      <c r="X10" s="54" t="s">
        <v>57</v>
      </c>
      <c r="Y10" s="54" t="s">
        <v>58</v>
      </c>
      <c r="Z10" s="53" t="s">
        <v>52</v>
      </c>
      <c r="AA10" s="53" t="s">
        <v>53</v>
      </c>
      <c r="AB10" s="53" t="s">
        <v>54</v>
      </c>
      <c r="AC10" s="53" t="s">
        <v>55</v>
      </c>
      <c r="AD10" s="53" t="s">
        <v>56</v>
      </c>
      <c r="AE10" s="54" t="s">
        <v>57</v>
      </c>
      <c r="AF10" s="54" t="s">
        <v>58</v>
      </c>
      <c r="AG10" s="53" t="s">
        <v>52</v>
      </c>
      <c r="AH10" s="53" t="s">
        <v>53</v>
      </c>
      <c r="AI10" s="53" t="s">
        <v>54</v>
      </c>
      <c r="AJ10" s="53" t="s">
        <v>55</v>
      </c>
      <c r="AK10" s="53" t="s">
        <v>56</v>
      </c>
      <c r="AL10" s="54" t="s">
        <v>57</v>
      </c>
      <c r="AM10" s="54" t="s">
        <v>58</v>
      </c>
      <c r="AN10" s="53" t="s">
        <v>52</v>
      </c>
      <c r="AO10" s="53" t="s">
        <v>53</v>
      </c>
      <c r="AP10" s="53" t="s">
        <v>54</v>
      </c>
      <c r="AQ10" s="53" t="s">
        <v>55</v>
      </c>
      <c r="AR10" s="53" t="s">
        <v>56</v>
      </c>
      <c r="AS10" s="54" t="s">
        <v>57</v>
      </c>
      <c r="AT10" s="55" t="s">
        <v>58</v>
      </c>
      <c r="AU10" s="329" t="s">
        <v>64</v>
      </c>
    </row>
    <row r="11" spans="2:49" ht="20.100000000000001" customHeight="1" thickTop="1" thickBot="1" x14ac:dyDescent="0.25">
      <c r="B11" s="339"/>
      <c r="C11" s="340"/>
      <c r="D11" s="340"/>
      <c r="E11" s="56">
        <f t="shared" ref="E11:K11" si="1">AG3</f>
        <v>44466</v>
      </c>
      <c r="F11" s="57">
        <f t="shared" si="1"/>
        <v>44467</v>
      </c>
      <c r="G11" s="57">
        <f t="shared" si="1"/>
        <v>44468</v>
      </c>
      <c r="H11" s="57">
        <f t="shared" si="1"/>
        <v>44469</v>
      </c>
      <c r="I11" s="57">
        <f t="shared" si="1"/>
        <v>44470</v>
      </c>
      <c r="J11" s="58">
        <f t="shared" si="1"/>
        <v>44471</v>
      </c>
      <c r="K11" s="58">
        <f t="shared" si="1"/>
        <v>44472</v>
      </c>
      <c r="L11" s="57">
        <f t="shared" ref="L11:R11" si="2">AG4</f>
        <v>44473</v>
      </c>
      <c r="M11" s="57">
        <f t="shared" si="2"/>
        <v>44474</v>
      </c>
      <c r="N11" s="57">
        <f t="shared" si="2"/>
        <v>44475</v>
      </c>
      <c r="O11" s="57">
        <f t="shared" si="2"/>
        <v>44476</v>
      </c>
      <c r="P11" s="57">
        <f t="shared" si="2"/>
        <v>44477</v>
      </c>
      <c r="Q11" s="58">
        <f t="shared" si="2"/>
        <v>44478</v>
      </c>
      <c r="R11" s="58">
        <f t="shared" si="2"/>
        <v>44479</v>
      </c>
      <c r="S11" s="57">
        <f t="shared" ref="S11:Y11" si="3">AG5</f>
        <v>44480</v>
      </c>
      <c r="T11" s="57">
        <f t="shared" si="3"/>
        <v>44481</v>
      </c>
      <c r="U11" s="57">
        <f t="shared" si="3"/>
        <v>44482</v>
      </c>
      <c r="V11" s="57">
        <f t="shared" si="3"/>
        <v>44483</v>
      </c>
      <c r="W11" s="57">
        <f t="shared" si="3"/>
        <v>44484</v>
      </c>
      <c r="X11" s="58">
        <f t="shared" si="3"/>
        <v>44485</v>
      </c>
      <c r="Y11" s="58">
        <f t="shared" si="3"/>
        <v>44486</v>
      </c>
      <c r="Z11" s="57">
        <f t="shared" ref="Z11:AF11" si="4">AG6</f>
        <v>44487</v>
      </c>
      <c r="AA11" s="57">
        <f t="shared" si="4"/>
        <v>44488</v>
      </c>
      <c r="AB11" s="57">
        <f t="shared" si="4"/>
        <v>44489</v>
      </c>
      <c r="AC11" s="57">
        <f t="shared" si="4"/>
        <v>44490</v>
      </c>
      <c r="AD11" s="57">
        <f t="shared" si="4"/>
        <v>44491</v>
      </c>
      <c r="AE11" s="58">
        <f t="shared" si="4"/>
        <v>44492</v>
      </c>
      <c r="AF11" s="58">
        <f t="shared" si="4"/>
        <v>44493</v>
      </c>
      <c r="AG11" s="57">
        <f t="shared" ref="AG11:AL11" si="5">AG7</f>
        <v>44494</v>
      </c>
      <c r="AH11" s="57">
        <f t="shared" si="5"/>
        <v>44495</v>
      </c>
      <c r="AI11" s="57">
        <f t="shared" si="5"/>
        <v>44496</v>
      </c>
      <c r="AJ11" s="57">
        <f t="shared" si="5"/>
        <v>44497</v>
      </c>
      <c r="AK11" s="57">
        <f t="shared" si="5"/>
        <v>44498</v>
      </c>
      <c r="AL11" s="57">
        <f t="shared" si="5"/>
        <v>44499</v>
      </c>
      <c r="AM11" s="57">
        <f t="shared" ref="AM11:AR11" si="6">AG8</f>
        <v>44501</v>
      </c>
      <c r="AN11" s="57">
        <f t="shared" si="6"/>
        <v>44502</v>
      </c>
      <c r="AO11" s="57">
        <f t="shared" si="6"/>
        <v>44503</v>
      </c>
      <c r="AP11" s="57">
        <f t="shared" si="6"/>
        <v>44504</v>
      </c>
      <c r="AQ11" s="57">
        <f t="shared" si="6"/>
        <v>44505</v>
      </c>
      <c r="AR11" s="57">
        <f t="shared" si="6"/>
        <v>44506</v>
      </c>
      <c r="AS11" s="57"/>
      <c r="AT11" s="59">
        <f>AM8</f>
        <v>44507</v>
      </c>
      <c r="AU11" s="330"/>
    </row>
    <row r="12" spans="2:49" ht="20.100000000000001" customHeight="1" thickTop="1" x14ac:dyDescent="0.2">
      <c r="B12" s="324" t="str">
        <f>'Riepilogo tsh'!B12</f>
        <v>Institutional research</v>
      </c>
      <c r="C12" s="325"/>
      <c r="D12" s="325"/>
      <c r="E12" s="96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7"/>
      <c r="AL12" s="97"/>
      <c r="AM12" s="97"/>
      <c r="AN12" s="98"/>
      <c r="AO12" s="98"/>
      <c r="AP12" s="98"/>
      <c r="AQ12" s="98"/>
      <c r="AR12" s="98"/>
      <c r="AS12" s="98"/>
      <c r="AT12" s="99"/>
      <c r="AU12" s="100">
        <f>SUM(E12:AT12)</f>
        <v>0</v>
      </c>
    </row>
    <row r="13" spans="2:49" ht="13.5" customHeight="1" x14ac:dyDescent="0.2">
      <c r="B13" s="341">
        <f>'Riepilogo tsh'!B13</f>
        <v>0</v>
      </c>
      <c r="C13" s="342"/>
      <c r="D13" s="342"/>
      <c r="E13" s="139">
        <f>SUM(E14:E18)</f>
        <v>0</v>
      </c>
      <c r="F13" s="139">
        <f t="shared" ref="F13:AT13" si="7">SUM(F14:F18)</f>
        <v>0</v>
      </c>
      <c r="G13" s="139">
        <f t="shared" si="7"/>
        <v>0</v>
      </c>
      <c r="H13" s="139">
        <f t="shared" si="7"/>
        <v>0</v>
      </c>
      <c r="I13" s="139">
        <f t="shared" si="7"/>
        <v>0</v>
      </c>
      <c r="J13" s="139">
        <f t="shared" si="7"/>
        <v>0</v>
      </c>
      <c r="K13" s="139">
        <f t="shared" si="7"/>
        <v>0</v>
      </c>
      <c r="L13" s="139">
        <f t="shared" si="7"/>
        <v>0</v>
      </c>
      <c r="M13" s="139">
        <f t="shared" si="7"/>
        <v>0</v>
      </c>
      <c r="N13" s="139">
        <f t="shared" si="7"/>
        <v>0</v>
      </c>
      <c r="O13" s="139">
        <f t="shared" si="7"/>
        <v>0</v>
      </c>
      <c r="P13" s="139">
        <f t="shared" si="7"/>
        <v>0</v>
      </c>
      <c r="Q13" s="139">
        <f t="shared" si="7"/>
        <v>0</v>
      </c>
      <c r="R13" s="139">
        <f t="shared" si="7"/>
        <v>0</v>
      </c>
      <c r="S13" s="139">
        <f t="shared" si="7"/>
        <v>0</v>
      </c>
      <c r="T13" s="139">
        <f t="shared" si="7"/>
        <v>0</v>
      </c>
      <c r="U13" s="139">
        <f t="shared" si="7"/>
        <v>0</v>
      </c>
      <c r="V13" s="139">
        <f t="shared" si="7"/>
        <v>0</v>
      </c>
      <c r="W13" s="139">
        <f t="shared" si="7"/>
        <v>0</v>
      </c>
      <c r="X13" s="139">
        <f t="shared" si="7"/>
        <v>0</v>
      </c>
      <c r="Y13" s="139">
        <f t="shared" si="7"/>
        <v>0</v>
      </c>
      <c r="Z13" s="139">
        <f t="shared" si="7"/>
        <v>0</v>
      </c>
      <c r="AA13" s="139">
        <f t="shared" si="7"/>
        <v>0</v>
      </c>
      <c r="AB13" s="139">
        <f t="shared" si="7"/>
        <v>0</v>
      </c>
      <c r="AC13" s="139">
        <f t="shared" si="7"/>
        <v>0</v>
      </c>
      <c r="AD13" s="139">
        <f t="shared" si="7"/>
        <v>0</v>
      </c>
      <c r="AE13" s="139">
        <f t="shared" si="7"/>
        <v>0</v>
      </c>
      <c r="AF13" s="139">
        <f t="shared" si="7"/>
        <v>0</v>
      </c>
      <c r="AG13" s="139">
        <f t="shared" si="7"/>
        <v>0</v>
      </c>
      <c r="AH13" s="139">
        <f t="shared" si="7"/>
        <v>0</v>
      </c>
      <c r="AI13" s="139">
        <f t="shared" si="7"/>
        <v>0</v>
      </c>
      <c r="AJ13" s="139">
        <f t="shared" si="7"/>
        <v>0</v>
      </c>
      <c r="AK13" s="139">
        <f t="shared" si="7"/>
        <v>0</v>
      </c>
      <c r="AL13" s="139">
        <f t="shared" si="7"/>
        <v>0</v>
      </c>
      <c r="AM13" s="139">
        <f t="shared" si="7"/>
        <v>0</v>
      </c>
      <c r="AN13" s="139">
        <f t="shared" si="7"/>
        <v>0</v>
      </c>
      <c r="AO13" s="139">
        <f t="shared" si="7"/>
        <v>0</v>
      </c>
      <c r="AP13" s="139">
        <f t="shared" si="7"/>
        <v>0</v>
      </c>
      <c r="AQ13" s="139">
        <f t="shared" si="7"/>
        <v>0</v>
      </c>
      <c r="AR13" s="139">
        <f t="shared" si="7"/>
        <v>0</v>
      </c>
      <c r="AS13" s="139">
        <f t="shared" si="7"/>
        <v>0</v>
      </c>
      <c r="AT13" s="139">
        <f t="shared" si="7"/>
        <v>0</v>
      </c>
      <c r="AU13" s="101">
        <f t="shared" ref="AU13:AU22" si="8">SUM(E13:AT13)</f>
        <v>0</v>
      </c>
    </row>
    <row r="14" spans="2:49" ht="13.5" customHeight="1" x14ac:dyDescent="0.2">
      <c r="B14" s="315" t="str">
        <f>'Riepilogo tsh'!L13</f>
        <v>WP1</v>
      </c>
      <c r="C14" s="316"/>
      <c r="D14" s="316"/>
      <c r="E14" s="170"/>
      <c r="F14" s="170"/>
      <c r="G14" s="170"/>
      <c r="H14" s="170"/>
      <c r="I14" s="170"/>
      <c r="J14" s="170"/>
      <c r="K14" s="170"/>
      <c r="L14" s="170"/>
      <c r="M14" s="170"/>
      <c r="N14" s="170"/>
      <c r="O14" s="170"/>
      <c r="P14" s="170"/>
      <c r="Q14" s="170"/>
      <c r="R14" s="170"/>
      <c r="S14" s="170"/>
      <c r="T14" s="170"/>
      <c r="U14" s="170"/>
      <c r="V14" s="170"/>
      <c r="W14" s="170"/>
      <c r="X14" s="170"/>
      <c r="Y14" s="170"/>
      <c r="Z14" s="170"/>
      <c r="AA14" s="170"/>
      <c r="AB14" s="170"/>
      <c r="AC14" s="170"/>
      <c r="AD14" s="170"/>
      <c r="AE14" s="170"/>
      <c r="AF14" s="170"/>
      <c r="AG14" s="170"/>
      <c r="AH14" s="170"/>
      <c r="AI14" s="170"/>
      <c r="AJ14" s="170"/>
      <c r="AK14" s="170"/>
      <c r="AL14" s="170"/>
      <c r="AM14" s="170"/>
      <c r="AN14" s="171"/>
      <c r="AO14" s="171"/>
      <c r="AP14" s="171"/>
      <c r="AQ14" s="171"/>
      <c r="AR14" s="171"/>
      <c r="AS14" s="171"/>
      <c r="AT14" s="171"/>
      <c r="AU14" s="172">
        <f t="shared" si="8"/>
        <v>0</v>
      </c>
    </row>
    <row r="15" spans="2:49" ht="13.5" customHeight="1" x14ac:dyDescent="0.2">
      <c r="B15" s="315" t="str">
        <f>'Riepilogo tsh'!M13</f>
        <v>WP2</v>
      </c>
      <c r="C15" s="316"/>
      <c r="D15" s="316"/>
      <c r="E15" s="170"/>
      <c r="F15" s="173"/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Q15" s="170"/>
      <c r="R15" s="170"/>
      <c r="S15" s="170"/>
      <c r="T15" s="170"/>
      <c r="U15" s="170"/>
      <c r="V15" s="170"/>
      <c r="W15" s="170"/>
      <c r="X15" s="170"/>
      <c r="Y15" s="170"/>
      <c r="Z15" s="170"/>
      <c r="AA15" s="170"/>
      <c r="AB15" s="170"/>
      <c r="AC15" s="170"/>
      <c r="AD15" s="170"/>
      <c r="AE15" s="170"/>
      <c r="AF15" s="170"/>
      <c r="AG15" s="170"/>
      <c r="AH15" s="170"/>
      <c r="AI15" s="170"/>
      <c r="AJ15" s="170"/>
      <c r="AK15" s="170"/>
      <c r="AL15" s="170"/>
      <c r="AM15" s="170"/>
      <c r="AN15" s="171"/>
      <c r="AO15" s="171"/>
      <c r="AP15" s="171"/>
      <c r="AQ15" s="171"/>
      <c r="AR15" s="171"/>
      <c r="AS15" s="171"/>
      <c r="AT15" s="171"/>
      <c r="AU15" s="169">
        <f t="shared" si="8"/>
        <v>0</v>
      </c>
    </row>
    <row r="16" spans="2:49" ht="13.5" customHeight="1" x14ac:dyDescent="0.2">
      <c r="B16" s="315" t="str">
        <f>'Riepilogo tsh'!N13</f>
        <v>WP3</v>
      </c>
      <c r="C16" s="316"/>
      <c r="D16" s="316"/>
      <c r="E16" s="170"/>
      <c r="F16" s="170"/>
      <c r="G16" s="170"/>
      <c r="H16" s="170"/>
      <c r="I16" s="170"/>
      <c r="J16" s="170"/>
      <c r="K16" s="170"/>
      <c r="L16" s="170"/>
      <c r="M16" s="170"/>
      <c r="N16" s="170"/>
      <c r="O16" s="170"/>
      <c r="P16" s="170"/>
      <c r="Q16" s="170"/>
      <c r="R16" s="170"/>
      <c r="S16" s="170"/>
      <c r="T16" s="170"/>
      <c r="U16" s="170"/>
      <c r="V16" s="170"/>
      <c r="W16" s="170"/>
      <c r="X16" s="170"/>
      <c r="Y16" s="170"/>
      <c r="Z16" s="170"/>
      <c r="AA16" s="170"/>
      <c r="AB16" s="170"/>
      <c r="AC16" s="170"/>
      <c r="AD16" s="170"/>
      <c r="AE16" s="170"/>
      <c r="AF16" s="170"/>
      <c r="AG16" s="170"/>
      <c r="AH16" s="170"/>
      <c r="AI16" s="170"/>
      <c r="AJ16" s="170"/>
      <c r="AK16" s="170"/>
      <c r="AL16" s="170"/>
      <c r="AM16" s="170"/>
      <c r="AN16" s="171"/>
      <c r="AO16" s="171"/>
      <c r="AP16" s="171"/>
      <c r="AQ16" s="171"/>
      <c r="AR16" s="171"/>
      <c r="AS16" s="171"/>
      <c r="AT16" s="171"/>
      <c r="AU16" s="172">
        <f t="shared" si="8"/>
        <v>0</v>
      </c>
    </row>
    <row r="17" spans="2:47" ht="13.5" customHeight="1" x14ac:dyDescent="0.2">
      <c r="B17" s="316" t="str">
        <f>'Riepilogo tsh'!O13</f>
        <v>WP 4</v>
      </c>
      <c r="C17" s="316"/>
      <c r="D17" s="316"/>
      <c r="E17" s="170"/>
      <c r="F17" s="170"/>
      <c r="G17" s="170"/>
      <c r="H17" s="170"/>
      <c r="I17" s="170"/>
      <c r="J17" s="170"/>
      <c r="K17" s="170"/>
      <c r="L17" s="170"/>
      <c r="M17" s="170"/>
      <c r="N17" s="170"/>
      <c r="O17" s="170"/>
      <c r="P17" s="170"/>
      <c r="Q17" s="170"/>
      <c r="R17" s="170"/>
      <c r="S17" s="170"/>
      <c r="T17" s="170"/>
      <c r="U17" s="170"/>
      <c r="V17" s="170"/>
      <c r="W17" s="170"/>
      <c r="X17" s="170"/>
      <c r="Y17" s="170"/>
      <c r="Z17" s="170"/>
      <c r="AA17" s="170"/>
      <c r="AB17" s="170"/>
      <c r="AC17" s="170"/>
      <c r="AD17" s="170"/>
      <c r="AE17" s="170"/>
      <c r="AF17" s="170"/>
      <c r="AG17" s="170"/>
      <c r="AH17" s="170"/>
      <c r="AI17" s="170"/>
      <c r="AJ17" s="170"/>
      <c r="AK17" s="170"/>
      <c r="AL17" s="170"/>
      <c r="AM17" s="170"/>
      <c r="AN17" s="171"/>
      <c r="AO17" s="171"/>
      <c r="AP17" s="171"/>
      <c r="AQ17" s="171"/>
      <c r="AR17" s="171"/>
      <c r="AS17" s="171"/>
      <c r="AT17" s="171"/>
      <c r="AU17" s="169">
        <f t="shared" si="8"/>
        <v>0</v>
      </c>
    </row>
    <row r="18" spans="2:47" ht="13.5" customHeight="1" x14ac:dyDescent="0.2">
      <c r="B18" s="375" t="s">
        <v>116</v>
      </c>
      <c r="C18" s="376"/>
      <c r="D18" s="377"/>
      <c r="E18" s="170"/>
      <c r="F18" s="170"/>
      <c r="G18" s="170"/>
      <c r="H18" s="170"/>
      <c r="I18" s="170"/>
      <c r="J18" s="170"/>
      <c r="K18" s="170"/>
      <c r="L18" s="170"/>
      <c r="M18" s="170"/>
      <c r="N18" s="170"/>
      <c r="O18" s="170"/>
      <c r="P18" s="170"/>
      <c r="Q18" s="170"/>
      <c r="R18" s="170"/>
      <c r="S18" s="170"/>
      <c r="T18" s="170"/>
      <c r="U18" s="170"/>
      <c r="V18" s="170"/>
      <c r="W18" s="170"/>
      <c r="X18" s="170"/>
      <c r="Y18" s="170"/>
      <c r="Z18" s="170"/>
      <c r="AA18" s="170"/>
      <c r="AB18" s="170"/>
      <c r="AC18" s="170"/>
      <c r="AD18" s="170"/>
      <c r="AE18" s="170"/>
      <c r="AF18" s="170"/>
      <c r="AG18" s="170"/>
      <c r="AH18" s="170"/>
      <c r="AI18" s="170"/>
      <c r="AJ18" s="170"/>
      <c r="AK18" s="170"/>
      <c r="AL18" s="170"/>
      <c r="AM18" s="170"/>
      <c r="AN18" s="171"/>
      <c r="AO18" s="171"/>
      <c r="AP18" s="171"/>
      <c r="AQ18" s="171"/>
      <c r="AR18" s="171"/>
      <c r="AS18" s="171"/>
      <c r="AT18" s="171"/>
      <c r="AU18" s="169"/>
    </row>
    <row r="19" spans="2:47" ht="13.5" customHeight="1" x14ac:dyDescent="0.2">
      <c r="B19" s="378" t="s">
        <v>24</v>
      </c>
      <c r="C19" s="379"/>
      <c r="D19" s="379"/>
      <c r="E19" s="162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3"/>
      <c r="R19" s="163"/>
      <c r="S19" s="163"/>
      <c r="T19" s="163"/>
      <c r="U19" s="163"/>
      <c r="V19" s="163"/>
      <c r="W19" s="163"/>
      <c r="X19" s="163"/>
      <c r="Y19" s="163"/>
      <c r="Z19" s="163"/>
      <c r="AA19" s="163"/>
      <c r="AB19" s="163"/>
      <c r="AC19" s="163"/>
      <c r="AD19" s="163"/>
      <c r="AE19" s="163"/>
      <c r="AF19" s="163"/>
      <c r="AG19" s="163"/>
      <c r="AH19" s="163"/>
      <c r="AI19" s="163"/>
      <c r="AJ19" s="163"/>
      <c r="AK19" s="163"/>
      <c r="AL19" s="163"/>
      <c r="AM19" s="163"/>
      <c r="AN19" s="164"/>
      <c r="AO19" s="164"/>
      <c r="AP19" s="164"/>
      <c r="AQ19" s="164"/>
      <c r="AR19" s="164"/>
      <c r="AS19" s="164"/>
      <c r="AT19" s="165"/>
      <c r="AU19" s="102">
        <f t="shared" si="8"/>
        <v>0</v>
      </c>
    </row>
    <row r="20" spans="2:47" x14ac:dyDescent="0.2">
      <c r="B20" s="358" t="s">
        <v>26</v>
      </c>
      <c r="C20" s="359"/>
      <c r="D20" s="359"/>
      <c r="E20" s="103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104"/>
      <c r="AM20" s="104"/>
      <c r="AN20" s="105"/>
      <c r="AO20" s="105"/>
      <c r="AP20" s="105"/>
      <c r="AQ20" s="105"/>
      <c r="AR20" s="105"/>
      <c r="AS20" s="105"/>
      <c r="AT20" s="106"/>
      <c r="AU20" s="107">
        <f t="shared" si="8"/>
        <v>0</v>
      </c>
    </row>
    <row r="21" spans="2:47" ht="13.5" thickBot="1" x14ac:dyDescent="0.25">
      <c r="B21" s="360" t="s">
        <v>28</v>
      </c>
      <c r="C21" s="361"/>
      <c r="D21" s="361"/>
      <c r="E21" s="108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110"/>
      <c r="AO21" s="110"/>
      <c r="AP21" s="110"/>
      <c r="AQ21" s="110"/>
      <c r="AR21" s="110"/>
      <c r="AS21" s="110"/>
      <c r="AT21" s="111"/>
      <c r="AU21" s="112">
        <f t="shared" si="8"/>
        <v>0</v>
      </c>
    </row>
    <row r="22" spans="2:47" ht="14.25" thickTop="1" thickBot="1" x14ac:dyDescent="0.25">
      <c r="B22" s="360" t="s">
        <v>63</v>
      </c>
      <c r="C22" s="361"/>
      <c r="D22" s="361"/>
      <c r="E22" s="140">
        <f>E12+E13+E19+E20+E21</f>
        <v>0</v>
      </c>
      <c r="F22" s="140">
        <f t="shared" ref="F22:AT22" si="9">F12+F13+F19+F20+F21</f>
        <v>0</v>
      </c>
      <c r="G22" s="140">
        <f t="shared" si="9"/>
        <v>0</v>
      </c>
      <c r="H22" s="140">
        <f t="shared" si="9"/>
        <v>0</v>
      </c>
      <c r="I22" s="140">
        <f t="shared" si="9"/>
        <v>0</v>
      </c>
      <c r="J22" s="140">
        <f t="shared" si="9"/>
        <v>0</v>
      </c>
      <c r="K22" s="140">
        <f t="shared" si="9"/>
        <v>0</v>
      </c>
      <c r="L22" s="140">
        <f t="shared" si="9"/>
        <v>0</v>
      </c>
      <c r="M22" s="140">
        <f t="shared" si="9"/>
        <v>0</v>
      </c>
      <c r="N22" s="140">
        <f t="shared" si="9"/>
        <v>0</v>
      </c>
      <c r="O22" s="140">
        <f t="shared" si="9"/>
        <v>0</v>
      </c>
      <c r="P22" s="140">
        <f t="shared" si="9"/>
        <v>0</v>
      </c>
      <c r="Q22" s="140">
        <f t="shared" si="9"/>
        <v>0</v>
      </c>
      <c r="R22" s="140">
        <f t="shared" si="9"/>
        <v>0</v>
      </c>
      <c r="S22" s="140">
        <f t="shared" si="9"/>
        <v>0</v>
      </c>
      <c r="T22" s="140">
        <f t="shared" si="9"/>
        <v>0</v>
      </c>
      <c r="U22" s="140">
        <f t="shared" si="9"/>
        <v>0</v>
      </c>
      <c r="V22" s="140">
        <f t="shared" si="9"/>
        <v>0</v>
      </c>
      <c r="W22" s="140">
        <f t="shared" si="9"/>
        <v>0</v>
      </c>
      <c r="X22" s="140">
        <f t="shared" si="9"/>
        <v>0</v>
      </c>
      <c r="Y22" s="140">
        <f t="shared" si="9"/>
        <v>0</v>
      </c>
      <c r="Z22" s="140">
        <f t="shared" si="9"/>
        <v>0</v>
      </c>
      <c r="AA22" s="140">
        <f t="shared" si="9"/>
        <v>0</v>
      </c>
      <c r="AB22" s="140">
        <f t="shared" si="9"/>
        <v>0</v>
      </c>
      <c r="AC22" s="140">
        <f t="shared" si="9"/>
        <v>0</v>
      </c>
      <c r="AD22" s="140">
        <f t="shared" si="9"/>
        <v>0</v>
      </c>
      <c r="AE22" s="140">
        <f t="shared" si="9"/>
        <v>0</v>
      </c>
      <c r="AF22" s="140">
        <f t="shared" si="9"/>
        <v>0</v>
      </c>
      <c r="AG22" s="140">
        <f t="shared" si="9"/>
        <v>0</v>
      </c>
      <c r="AH22" s="140">
        <f t="shared" si="9"/>
        <v>0</v>
      </c>
      <c r="AI22" s="140">
        <f t="shared" si="9"/>
        <v>0</v>
      </c>
      <c r="AJ22" s="140">
        <f t="shared" si="9"/>
        <v>0</v>
      </c>
      <c r="AK22" s="140">
        <f t="shared" si="9"/>
        <v>0</v>
      </c>
      <c r="AL22" s="140">
        <f t="shared" si="9"/>
        <v>0</v>
      </c>
      <c r="AM22" s="140">
        <f t="shared" si="9"/>
        <v>0</v>
      </c>
      <c r="AN22" s="140">
        <f t="shared" si="9"/>
        <v>0</v>
      </c>
      <c r="AO22" s="140">
        <f t="shared" si="9"/>
        <v>0</v>
      </c>
      <c r="AP22" s="140">
        <f t="shared" si="9"/>
        <v>0</v>
      </c>
      <c r="AQ22" s="140">
        <f t="shared" si="9"/>
        <v>0</v>
      </c>
      <c r="AR22" s="140">
        <f t="shared" si="9"/>
        <v>0</v>
      </c>
      <c r="AS22" s="140">
        <f t="shared" si="9"/>
        <v>0</v>
      </c>
      <c r="AT22" s="140">
        <f t="shared" si="9"/>
        <v>0</v>
      </c>
      <c r="AU22" s="111">
        <f t="shared" si="8"/>
        <v>0</v>
      </c>
    </row>
    <row r="23" spans="2:47" ht="14.25" thickTop="1" thickBot="1" x14ac:dyDescent="0.25">
      <c r="B23" s="61"/>
      <c r="C23" s="61"/>
      <c r="D23" s="61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3"/>
      <c r="AO23" s="63"/>
      <c r="AP23" s="63"/>
      <c r="AQ23" s="63"/>
      <c r="AR23" s="63"/>
      <c r="AS23" s="63"/>
      <c r="AT23" s="63"/>
    </row>
    <row r="24" spans="2:47" ht="22.5" customHeight="1" thickTop="1" x14ac:dyDescent="0.2">
      <c r="B24" s="362" t="s">
        <v>60</v>
      </c>
      <c r="C24" s="363"/>
      <c r="D24" s="374">
        <f>'Riepilogo tsh'!B13</f>
        <v>0</v>
      </c>
      <c r="E24" s="374"/>
      <c r="F24" s="374"/>
      <c r="G24" s="374"/>
      <c r="H24" s="374"/>
      <c r="I24" s="331"/>
      <c r="J24" s="331"/>
      <c r="K24" s="331"/>
      <c r="L24" s="331"/>
      <c r="M24" s="331"/>
      <c r="N24" s="331"/>
      <c r="O24" s="331"/>
      <c r="P24" s="331"/>
      <c r="Q24" s="331"/>
      <c r="R24" s="331"/>
      <c r="S24" s="331"/>
      <c r="T24" s="331"/>
      <c r="U24" s="331"/>
      <c r="V24" s="331"/>
      <c r="W24" s="331"/>
      <c r="X24" s="331"/>
      <c r="Y24" s="331"/>
      <c r="Z24" s="331"/>
      <c r="AA24" s="331"/>
      <c r="AB24" s="331"/>
      <c r="AC24" s="331"/>
      <c r="AD24" s="331"/>
      <c r="AE24" s="331"/>
      <c r="AF24" s="331"/>
      <c r="AG24" s="331"/>
      <c r="AH24" s="331"/>
      <c r="AI24" s="331"/>
      <c r="AJ24" s="331"/>
      <c r="AK24" s="331"/>
      <c r="AL24" s="331"/>
      <c r="AM24" s="331"/>
      <c r="AN24" s="331"/>
      <c r="AO24" s="331"/>
      <c r="AP24" s="331"/>
      <c r="AQ24" s="331"/>
      <c r="AR24" s="331"/>
      <c r="AS24" s="331"/>
      <c r="AT24" s="331"/>
      <c r="AU24" s="332"/>
    </row>
    <row r="25" spans="2:47" ht="22.5" customHeight="1" x14ac:dyDescent="0.2">
      <c r="B25" s="364"/>
      <c r="C25" s="365"/>
      <c r="D25" s="370"/>
      <c r="E25" s="370"/>
      <c r="F25" s="370"/>
      <c r="G25" s="370"/>
      <c r="H25" s="370"/>
      <c r="I25" s="371"/>
      <c r="J25" s="371"/>
      <c r="K25" s="371"/>
      <c r="L25" s="371"/>
      <c r="M25" s="371"/>
      <c r="N25" s="371"/>
      <c r="O25" s="371"/>
      <c r="P25" s="371"/>
      <c r="Q25" s="371"/>
      <c r="R25" s="371"/>
      <c r="S25" s="371"/>
      <c r="T25" s="371"/>
      <c r="U25" s="371"/>
      <c r="V25" s="371"/>
      <c r="W25" s="371"/>
      <c r="X25" s="371"/>
      <c r="Y25" s="371"/>
      <c r="Z25" s="371"/>
      <c r="AA25" s="371"/>
      <c r="AB25" s="371"/>
      <c r="AC25" s="371"/>
      <c r="AD25" s="371"/>
      <c r="AE25" s="371"/>
      <c r="AF25" s="371"/>
      <c r="AG25" s="371"/>
      <c r="AH25" s="371"/>
      <c r="AI25" s="371"/>
      <c r="AJ25" s="371"/>
      <c r="AK25" s="371"/>
      <c r="AL25" s="371"/>
      <c r="AM25" s="371"/>
      <c r="AN25" s="371"/>
      <c r="AO25" s="371"/>
      <c r="AP25" s="371"/>
      <c r="AQ25" s="371"/>
      <c r="AR25" s="371"/>
      <c r="AS25" s="371"/>
      <c r="AT25" s="371"/>
      <c r="AU25" s="372"/>
    </row>
    <row r="26" spans="2:47" ht="22.5" customHeight="1" x14ac:dyDescent="0.2">
      <c r="B26" s="364"/>
      <c r="C26" s="365"/>
      <c r="D26" s="370"/>
      <c r="E26" s="370"/>
      <c r="F26" s="370"/>
      <c r="G26" s="370"/>
      <c r="H26" s="370"/>
      <c r="I26" s="371"/>
      <c r="J26" s="371"/>
      <c r="K26" s="371"/>
      <c r="L26" s="371"/>
      <c r="M26" s="371"/>
      <c r="N26" s="371"/>
      <c r="O26" s="371"/>
      <c r="P26" s="371"/>
      <c r="Q26" s="371"/>
      <c r="R26" s="371"/>
      <c r="S26" s="371"/>
      <c r="T26" s="371"/>
      <c r="U26" s="371"/>
      <c r="V26" s="371"/>
      <c r="W26" s="371"/>
      <c r="X26" s="371"/>
      <c r="Y26" s="371"/>
      <c r="Z26" s="371"/>
      <c r="AA26" s="371"/>
      <c r="AB26" s="371"/>
      <c r="AC26" s="371"/>
      <c r="AD26" s="371"/>
      <c r="AE26" s="371"/>
      <c r="AF26" s="371"/>
      <c r="AG26" s="371"/>
      <c r="AH26" s="371"/>
      <c r="AI26" s="371"/>
      <c r="AJ26" s="371"/>
      <c r="AK26" s="371"/>
      <c r="AL26" s="371"/>
      <c r="AM26" s="371"/>
      <c r="AN26" s="371"/>
      <c r="AO26" s="371"/>
      <c r="AP26" s="371"/>
      <c r="AQ26" s="371"/>
      <c r="AR26" s="371"/>
      <c r="AS26" s="371"/>
      <c r="AT26" s="371"/>
      <c r="AU26" s="372"/>
    </row>
    <row r="27" spans="2:47" ht="22.5" customHeight="1" x14ac:dyDescent="0.2">
      <c r="B27" s="364"/>
      <c r="C27" s="365"/>
      <c r="D27" s="370"/>
      <c r="E27" s="370"/>
      <c r="F27" s="370"/>
      <c r="G27" s="370"/>
      <c r="H27" s="370"/>
      <c r="I27" s="371"/>
      <c r="J27" s="371"/>
      <c r="K27" s="371"/>
      <c r="L27" s="371"/>
      <c r="M27" s="371"/>
      <c r="N27" s="371"/>
      <c r="O27" s="371"/>
      <c r="P27" s="371"/>
      <c r="Q27" s="371"/>
      <c r="R27" s="371"/>
      <c r="S27" s="371"/>
      <c r="T27" s="371"/>
      <c r="U27" s="371"/>
      <c r="V27" s="371"/>
      <c r="W27" s="371"/>
      <c r="X27" s="371"/>
      <c r="Y27" s="371"/>
      <c r="Z27" s="371"/>
      <c r="AA27" s="371"/>
      <c r="AB27" s="371"/>
      <c r="AC27" s="371"/>
      <c r="AD27" s="371"/>
      <c r="AE27" s="371"/>
      <c r="AF27" s="371"/>
      <c r="AG27" s="371"/>
      <c r="AH27" s="371"/>
      <c r="AI27" s="371"/>
      <c r="AJ27" s="371"/>
      <c r="AK27" s="371"/>
      <c r="AL27" s="371"/>
      <c r="AM27" s="371"/>
      <c r="AN27" s="371"/>
      <c r="AO27" s="371"/>
      <c r="AP27" s="371"/>
      <c r="AQ27" s="371"/>
      <c r="AR27" s="371"/>
      <c r="AS27" s="371"/>
      <c r="AT27" s="371"/>
      <c r="AU27" s="372"/>
    </row>
    <row r="28" spans="2:47" ht="22.5" customHeight="1" thickBot="1" x14ac:dyDescent="0.25">
      <c r="B28" s="366"/>
      <c r="C28" s="367"/>
      <c r="D28" s="373"/>
      <c r="E28" s="373"/>
      <c r="F28" s="373"/>
      <c r="G28" s="373"/>
      <c r="H28" s="373"/>
      <c r="I28" s="368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8"/>
      <c r="AC28" s="368"/>
      <c r="AD28" s="368"/>
      <c r="AE28" s="368"/>
      <c r="AF28" s="368"/>
      <c r="AG28" s="368"/>
      <c r="AH28" s="368"/>
      <c r="AI28" s="368"/>
      <c r="AJ28" s="368"/>
      <c r="AK28" s="368"/>
      <c r="AL28" s="368"/>
      <c r="AM28" s="368"/>
      <c r="AN28" s="368"/>
      <c r="AO28" s="368"/>
      <c r="AP28" s="368"/>
      <c r="AQ28" s="368"/>
      <c r="AR28" s="368"/>
      <c r="AS28" s="368"/>
      <c r="AT28" s="368"/>
      <c r="AU28" s="369"/>
    </row>
    <row r="29" spans="2:47" ht="12.75" customHeight="1" thickTop="1" x14ac:dyDescent="0.2"/>
    <row r="30" spans="2:47" ht="13.5" customHeight="1" x14ac:dyDescent="0.2">
      <c r="C30" s="357" t="s">
        <v>61</v>
      </c>
      <c r="D30" s="357"/>
      <c r="E30" s="357"/>
      <c r="F30" s="357"/>
      <c r="G30" s="357"/>
      <c r="H30" s="357"/>
      <c r="I30" s="357"/>
      <c r="J30" s="357"/>
      <c r="K30" s="357"/>
      <c r="AC30" s="4"/>
      <c r="AD30" s="357" t="s">
        <v>61</v>
      </c>
      <c r="AE30" s="357"/>
      <c r="AF30" s="357"/>
      <c r="AG30" s="357"/>
      <c r="AH30" s="357"/>
      <c r="AI30" s="357"/>
      <c r="AJ30" s="357"/>
      <c r="AK30" s="357"/>
      <c r="AL30" s="357"/>
      <c r="AM30" s="357"/>
      <c r="AN30" s="357"/>
      <c r="AO30" s="357"/>
      <c r="AP30" s="357"/>
    </row>
    <row r="31" spans="2:47" ht="13.5" customHeight="1" x14ac:dyDescent="0.2">
      <c r="C31" s="352">
        <f>'Riepilogo tsh'!B5</f>
        <v>0</v>
      </c>
      <c r="D31" s="352"/>
      <c r="E31" s="352"/>
      <c r="F31" s="352"/>
      <c r="G31" s="352"/>
      <c r="H31" s="352"/>
      <c r="I31" s="352"/>
      <c r="J31" s="352"/>
      <c r="K31" s="352"/>
      <c r="AD31" s="352">
        <f>G5</f>
        <v>0</v>
      </c>
      <c r="AE31" s="352"/>
      <c r="AF31" s="352"/>
      <c r="AG31" s="352"/>
      <c r="AH31" s="352"/>
      <c r="AI31" s="352"/>
      <c r="AJ31" s="352"/>
      <c r="AK31" s="352"/>
      <c r="AL31" s="352"/>
      <c r="AM31" s="352"/>
      <c r="AN31" s="352"/>
      <c r="AO31" s="352"/>
      <c r="AP31" s="352"/>
    </row>
    <row r="32" spans="2:47" ht="13.5" customHeight="1" x14ac:dyDescent="0.2"/>
    <row r="33" spans="3:33" ht="13.5" customHeight="1" x14ac:dyDescent="0.2">
      <c r="C33" s="60" t="s">
        <v>62</v>
      </c>
      <c r="D33" s="353"/>
      <c r="E33" s="353"/>
      <c r="F33" s="353"/>
      <c r="AC33" s="354" t="s">
        <v>62</v>
      </c>
      <c r="AD33" s="354"/>
      <c r="AE33" s="353"/>
      <c r="AF33" s="353"/>
      <c r="AG33" s="353"/>
    </row>
    <row r="34" spans="3:33" ht="13.5" customHeight="1" x14ac:dyDescent="0.2"/>
    <row r="35" spans="3:33" ht="13.5" customHeight="1" x14ac:dyDescent="0.2"/>
    <row r="36" spans="3:33" ht="13.5" customHeight="1" x14ac:dyDescent="0.2"/>
    <row r="37" spans="3:33" ht="13.5" customHeight="1" x14ac:dyDescent="0.2"/>
    <row r="38" spans="3:33" ht="13.5" customHeight="1" x14ac:dyDescent="0.2"/>
    <row r="39" spans="3:33" ht="13.5" customHeight="1" x14ac:dyDescent="0.2"/>
    <row r="40" spans="3:33" ht="13.5" customHeight="1" x14ac:dyDescent="0.2"/>
    <row r="41" spans="3:33" ht="13.5" customHeight="1" x14ac:dyDescent="0.2"/>
    <row r="42" spans="3:33" ht="13.5" customHeight="1" x14ac:dyDescent="0.2"/>
    <row r="43" spans="3:33" ht="13.5" customHeight="1" x14ac:dyDescent="0.2"/>
    <row r="44" spans="3:33" ht="13.5" customHeight="1" x14ac:dyDescent="0.2"/>
    <row r="45" spans="3:33" ht="13.5" customHeight="1" x14ac:dyDescent="0.2"/>
    <row r="46" spans="3:33" ht="13.5" customHeight="1" x14ac:dyDescent="0.2"/>
    <row r="47" spans="3:33" ht="13.5" customHeight="1" x14ac:dyDescent="0.2"/>
    <row r="48" spans="3:33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71" ht="20.100000000000001" customHeight="1" x14ac:dyDescent="0.2"/>
    <row r="72" ht="20.100000000000001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14" ht="20.100000000000001" customHeight="1" x14ac:dyDescent="0.2"/>
    <row r="115" ht="20.100000000000001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7" ht="20.100000000000001" customHeight="1" x14ac:dyDescent="0.2"/>
    <row r="158" ht="20.100000000000001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200" ht="20.100000000000001" customHeight="1" x14ac:dyDescent="0.2"/>
    <row r="201" ht="20.100000000000001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</sheetData>
  <protectedRanges>
    <protectedRange sqref="G7:J7 G5:J5 G3:J3 G1:J1" name="Intervallo1_1"/>
  </protectedRanges>
  <mergeCells count="48">
    <mergeCell ref="AG1:AM1"/>
    <mergeCell ref="G1:S2"/>
    <mergeCell ref="G3:S4"/>
    <mergeCell ref="V1:Y2"/>
    <mergeCell ref="Z1:AC2"/>
    <mergeCell ref="V3:Y4"/>
    <mergeCell ref="Z3:AC4"/>
    <mergeCell ref="AU10:AU11"/>
    <mergeCell ref="Z7:AC8"/>
    <mergeCell ref="G5:S6"/>
    <mergeCell ref="V5:Y6"/>
    <mergeCell ref="Z5:AC6"/>
    <mergeCell ref="G7:J7"/>
    <mergeCell ref="V7:Y8"/>
    <mergeCell ref="B17:D17"/>
    <mergeCell ref="B10:D11"/>
    <mergeCell ref="B12:D12"/>
    <mergeCell ref="B13:D13"/>
    <mergeCell ref="B7:B8"/>
    <mergeCell ref="C7:F8"/>
    <mergeCell ref="B14:D14"/>
    <mergeCell ref="B16:D16"/>
    <mergeCell ref="B15:D15"/>
    <mergeCell ref="AV2:AW2"/>
    <mergeCell ref="I27:AU27"/>
    <mergeCell ref="D28:H28"/>
    <mergeCell ref="I28:AU28"/>
    <mergeCell ref="I25:AU25"/>
    <mergeCell ref="B20:D20"/>
    <mergeCell ref="D26:H26"/>
    <mergeCell ref="I26:AU26"/>
    <mergeCell ref="D27:H27"/>
    <mergeCell ref="B19:D19"/>
    <mergeCell ref="D25:H25"/>
    <mergeCell ref="B21:D21"/>
    <mergeCell ref="B22:D22"/>
    <mergeCell ref="B24:C28"/>
    <mergeCell ref="I24:AU24"/>
    <mergeCell ref="B1:F2"/>
    <mergeCell ref="B18:D18"/>
    <mergeCell ref="C30:K30"/>
    <mergeCell ref="AD30:AP30"/>
    <mergeCell ref="D24:H24"/>
    <mergeCell ref="D33:F33"/>
    <mergeCell ref="AC33:AD33"/>
    <mergeCell ref="AE33:AG33"/>
    <mergeCell ref="C31:K31"/>
    <mergeCell ref="AD31:AP31"/>
  </mergeCells>
  <phoneticPr fontId="0" type="noConversion"/>
  <conditionalFormatting sqref="E11:H11 S11:AT11">
    <cfRule type="expression" dxfId="47" priority="10" stopIfTrue="1">
      <formula>NOT(MONTH(E11)=$AF$1)</formula>
    </cfRule>
    <cfRule type="expression" dxfId="46" priority="11" stopIfTrue="1">
      <formula>MATCH(E11,Festivita,0)&gt;0</formula>
    </cfRule>
  </conditionalFormatting>
  <conditionalFormatting sqref="E10:I10">
    <cfRule type="expression" dxfId="45" priority="12" stopIfTrue="1">
      <formula>MATCH(E11,Festivita,0)&gt;0</formula>
    </cfRule>
  </conditionalFormatting>
  <conditionalFormatting sqref="AG3:AM8">
    <cfRule type="expression" dxfId="44" priority="13" stopIfTrue="1">
      <formula>NOT(MONTH(AG3)=$AF$1)</formula>
    </cfRule>
    <cfRule type="expression" dxfId="43" priority="14" stopIfTrue="1">
      <formula>MATCH(AG3,Festivita,0)&gt;0</formula>
    </cfRule>
  </conditionalFormatting>
  <conditionalFormatting sqref="AD3:AD8">
    <cfRule type="expression" dxfId="42" priority="15" stopIfTrue="1">
      <formula>NOT(MONTH(AD3)=$W$1)</formula>
    </cfRule>
    <cfRule type="expression" dxfId="41" priority="16" stopIfTrue="1">
      <formula>MATCH(AD3,Festivita,0)&gt;0</formula>
    </cfRule>
  </conditionalFormatting>
  <conditionalFormatting sqref="AN10:AR10">
    <cfRule type="expression" dxfId="40" priority="1" stopIfTrue="1">
      <formula>MATCH(AN11,Festivita,0)&gt;0</formula>
    </cfRule>
  </conditionalFormatting>
  <conditionalFormatting sqref="I11:P11">
    <cfRule type="expression" dxfId="39" priority="8" stopIfTrue="1">
      <formula>NOT(MONTH(I11)=$AF$1)</formula>
    </cfRule>
    <cfRule type="expression" dxfId="38" priority="9" stopIfTrue="1">
      <formula>MATCH(I11,Festivita,0)&gt;0</formula>
    </cfRule>
  </conditionalFormatting>
  <conditionalFormatting sqref="Q11:R11">
    <cfRule type="expression" dxfId="37" priority="6" stopIfTrue="1">
      <formula>NOT(MONTH(Q11)=$AF$1)</formula>
    </cfRule>
    <cfRule type="expression" dxfId="36" priority="7" stopIfTrue="1">
      <formula>MATCH(Q11,Festivita,0)&gt;0</formula>
    </cfRule>
  </conditionalFormatting>
  <conditionalFormatting sqref="L10:P10">
    <cfRule type="expression" dxfId="35" priority="5" stopIfTrue="1">
      <formula>MATCH(L11,Festivita,0)&gt;0</formula>
    </cfRule>
  </conditionalFormatting>
  <conditionalFormatting sqref="S10:W10">
    <cfRule type="expression" dxfId="34" priority="4" stopIfTrue="1">
      <formula>MATCH(S11,Festivita,0)&gt;0</formula>
    </cfRule>
  </conditionalFormatting>
  <conditionalFormatting sqref="Z10:AD10">
    <cfRule type="expression" dxfId="33" priority="3" stopIfTrue="1">
      <formula>MATCH(Z11,Festivita,0)&gt;0</formula>
    </cfRule>
  </conditionalFormatting>
  <conditionalFormatting sqref="AG10:AK10">
    <cfRule type="expression" dxfId="32" priority="2" stopIfTrue="1">
      <formula>MATCH(AG11,Festivita,0)&gt;0</formula>
    </cfRule>
  </conditionalFormatting>
  <hyperlinks>
    <hyperlink ref="AG3:AM3" location="settimana1_1" display="settimana1_1" xr:uid="{00000000-0004-0000-0C00-000000000000}"/>
    <hyperlink ref="AG4:AM4" location="settimana1_2" display="settimana1_2" xr:uid="{00000000-0004-0000-0C00-000001000000}"/>
    <hyperlink ref="AG5:AM5" location="settimana1_3" display="settimana1_3" xr:uid="{00000000-0004-0000-0C00-000002000000}"/>
    <hyperlink ref="AG6:AM6" location="settimana1_4" display="settimana1_4" xr:uid="{00000000-0004-0000-0C00-000003000000}"/>
    <hyperlink ref="AG7:AM7" location="settimana1_5" display="settimana1_5" xr:uid="{00000000-0004-0000-0C00-000004000000}"/>
    <hyperlink ref="AG8:AM8" location="settimana1_6" display="settimana1_6" xr:uid="{00000000-0004-0000-0C00-000005000000}"/>
    <hyperlink ref="AV2:AW2" location="'Riepilogo tsh'!A22" display="Go to summary" xr:uid="{00000000-0004-0000-0C00-000006000000}"/>
  </hyperlinks>
  <pageMargins left="0.47244094488188981" right="0.47244094488188981" top="0.39370078740157483" bottom="0.19685039370078741" header="0.31496062992125984" footer="0.31496062992125984"/>
  <pageSetup paperSize="9" scale="72" orientation="landscape" r:id="rId1"/>
  <headerFooter alignWithMargins="0">
    <oddHeader xml:space="preserve">&amp;R
</oddHeader>
  </headerFooter>
  <ignoredErrors>
    <ignoredError sqref="E14:AU17 E19:AU21 AU22 AU13" unlockedFormula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AW237"/>
  <sheetViews>
    <sheetView zoomScale="90" workbookViewId="0">
      <pane ySplit="11" topLeftCell="A12" activePane="bottomLeft" state="frozen"/>
      <selection activeCell="I45" sqref="I45:AU45"/>
      <selection pane="bottomLeft" activeCell="J18" sqref="J18"/>
    </sheetView>
  </sheetViews>
  <sheetFormatPr defaultColWidth="9.140625" defaultRowHeight="12.75" x14ac:dyDescent="0.2"/>
  <cols>
    <col min="1" max="1" width="8" style="1" customWidth="1"/>
    <col min="2" max="2" width="9.7109375" style="1" customWidth="1"/>
    <col min="3" max="3" width="9.5703125" style="1" customWidth="1"/>
    <col min="4" max="4" width="5.42578125" style="1" customWidth="1"/>
    <col min="5" max="47" width="3.5703125" style="1" customWidth="1"/>
    <col min="48" max="16384" width="9.140625" style="1"/>
  </cols>
  <sheetData>
    <row r="1" spans="2:49" ht="12.75" customHeight="1" thickTop="1" thickBot="1" x14ac:dyDescent="0.25">
      <c r="B1" s="333" t="s">
        <v>16</v>
      </c>
      <c r="C1" s="334"/>
      <c r="D1" s="334"/>
      <c r="E1" s="334"/>
      <c r="F1" s="335"/>
      <c r="G1" s="319" t="str">
        <f>'Riepilogo tsh'!B4</f>
        <v>Università degli studi di Napoli Federico II-Dipartimento di Giurisprudenza</v>
      </c>
      <c r="H1" s="319"/>
      <c r="I1" s="319"/>
      <c r="J1" s="319"/>
      <c r="K1" s="319"/>
      <c r="L1" s="319"/>
      <c r="M1" s="319"/>
      <c r="N1" s="319"/>
      <c r="O1" s="319"/>
      <c r="P1" s="319"/>
      <c r="Q1" s="319"/>
      <c r="R1" s="319"/>
      <c r="S1" s="320"/>
      <c r="T1" s="32"/>
      <c r="U1" s="32"/>
      <c r="V1" s="314" t="s">
        <v>34</v>
      </c>
      <c r="W1" s="314"/>
      <c r="X1" s="314"/>
      <c r="Y1" s="314"/>
      <c r="Z1" s="251">
        <f>'Riepilogo tsh'!B8</f>
        <v>0</v>
      </c>
      <c r="AA1" s="251"/>
      <c r="AB1" s="251"/>
      <c r="AC1" s="251"/>
      <c r="AD1" s="17"/>
      <c r="AF1" s="9">
        <v>11</v>
      </c>
      <c r="AG1" s="348" t="s">
        <v>48</v>
      </c>
      <c r="AH1" s="349"/>
      <c r="AI1" s="349"/>
      <c r="AJ1" s="349"/>
      <c r="AK1" s="349"/>
      <c r="AL1" s="349"/>
      <c r="AM1" s="350"/>
      <c r="AO1" s="14"/>
    </row>
    <row r="2" spans="2:49" ht="13.5" customHeight="1" thickTop="1" thickBot="1" x14ac:dyDescent="0.25">
      <c r="B2" s="336"/>
      <c r="C2" s="337"/>
      <c r="D2" s="337"/>
      <c r="E2" s="337"/>
      <c r="F2" s="338"/>
      <c r="G2" s="322"/>
      <c r="H2" s="322"/>
      <c r="I2" s="322"/>
      <c r="J2" s="322"/>
      <c r="K2" s="322"/>
      <c r="L2" s="322"/>
      <c r="M2" s="322"/>
      <c r="N2" s="322"/>
      <c r="O2" s="322"/>
      <c r="P2" s="322"/>
      <c r="Q2" s="322"/>
      <c r="R2" s="322"/>
      <c r="S2" s="323"/>
      <c r="T2" s="33"/>
      <c r="U2" s="33"/>
      <c r="V2" s="314"/>
      <c r="W2" s="314"/>
      <c r="X2" s="314"/>
      <c r="Y2" s="314"/>
      <c r="Z2" s="251"/>
      <c r="AA2" s="251"/>
      <c r="AB2" s="251"/>
      <c r="AC2" s="251"/>
      <c r="AD2" s="12"/>
      <c r="AF2" s="3">
        <f>DATE(Anno,AF1,1)</f>
        <v>44501</v>
      </c>
      <c r="AG2" s="39" t="s">
        <v>52</v>
      </c>
      <c r="AH2" s="40" t="s">
        <v>53</v>
      </c>
      <c r="AI2" s="40" t="s">
        <v>54</v>
      </c>
      <c r="AJ2" s="40" t="s">
        <v>55</v>
      </c>
      <c r="AK2" s="40" t="s">
        <v>56</v>
      </c>
      <c r="AL2" s="64" t="s">
        <v>57</v>
      </c>
      <c r="AM2" s="41" t="s">
        <v>58</v>
      </c>
      <c r="AV2" s="223" t="s">
        <v>83</v>
      </c>
      <c r="AW2" s="223"/>
    </row>
    <row r="3" spans="2:49" ht="13.5" customHeight="1" thickTop="1" x14ac:dyDescent="0.2">
      <c r="B3" s="24" t="s">
        <v>17</v>
      </c>
      <c r="C3" s="25"/>
      <c r="D3" s="25"/>
      <c r="E3" s="25"/>
      <c r="F3" s="26"/>
      <c r="G3" s="318">
        <f>'Riepilogo tsh'!B5</f>
        <v>0</v>
      </c>
      <c r="H3" s="319"/>
      <c r="I3" s="319"/>
      <c r="J3" s="319"/>
      <c r="K3" s="319"/>
      <c r="L3" s="319"/>
      <c r="M3" s="319"/>
      <c r="N3" s="319"/>
      <c r="O3" s="319"/>
      <c r="P3" s="319"/>
      <c r="Q3" s="319"/>
      <c r="R3" s="319"/>
      <c r="S3" s="320"/>
      <c r="T3" s="34"/>
      <c r="U3" s="34"/>
      <c r="V3" s="314" t="s">
        <v>35</v>
      </c>
      <c r="W3" s="314"/>
      <c r="X3" s="314"/>
      <c r="Y3" s="314"/>
      <c r="Z3" s="251">
        <f>'Riepilogo tsh'!B9</f>
        <v>0</v>
      </c>
      <c r="AA3" s="251"/>
      <c r="AB3" s="251"/>
      <c r="AC3" s="251"/>
      <c r="AD3" s="13"/>
      <c r="AG3" s="42">
        <f>(AF2-WEEKDAY(AF2,3))</f>
        <v>44501</v>
      </c>
      <c r="AH3" s="43">
        <f t="shared" ref="AH3:AM8" si="0">AG3+1</f>
        <v>44502</v>
      </c>
      <c r="AI3" s="43">
        <f t="shared" si="0"/>
        <v>44503</v>
      </c>
      <c r="AJ3" s="43">
        <f t="shared" si="0"/>
        <v>44504</v>
      </c>
      <c r="AK3" s="43">
        <f t="shared" si="0"/>
        <v>44505</v>
      </c>
      <c r="AL3" s="44">
        <f t="shared" si="0"/>
        <v>44506</v>
      </c>
      <c r="AM3" s="45">
        <f t="shared" si="0"/>
        <v>44507</v>
      </c>
    </row>
    <row r="4" spans="2:49" ht="13.5" customHeight="1" thickBot="1" x14ac:dyDescent="0.25">
      <c r="B4" s="27"/>
      <c r="C4" s="28"/>
      <c r="D4" s="28"/>
      <c r="E4" s="28"/>
      <c r="F4" s="29"/>
      <c r="G4" s="321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3"/>
      <c r="T4" s="35"/>
      <c r="U4" s="35"/>
      <c r="V4" s="314"/>
      <c r="W4" s="314"/>
      <c r="X4" s="314"/>
      <c r="Y4" s="314"/>
      <c r="Z4" s="251"/>
      <c r="AA4" s="251"/>
      <c r="AB4" s="251"/>
      <c r="AC4" s="251"/>
      <c r="AD4" s="13"/>
      <c r="AG4" s="46">
        <f>AM3+1</f>
        <v>44508</v>
      </c>
      <c r="AH4" s="10">
        <f t="shared" si="0"/>
        <v>44509</v>
      </c>
      <c r="AI4" s="10">
        <f t="shared" si="0"/>
        <v>44510</v>
      </c>
      <c r="AJ4" s="10">
        <f t="shared" si="0"/>
        <v>44511</v>
      </c>
      <c r="AK4" s="10">
        <f t="shared" si="0"/>
        <v>44512</v>
      </c>
      <c r="AL4" s="23">
        <f t="shared" si="0"/>
        <v>44513</v>
      </c>
      <c r="AM4" s="47">
        <f t="shared" si="0"/>
        <v>44514</v>
      </c>
    </row>
    <row r="5" spans="2:49" ht="13.5" customHeight="1" thickTop="1" x14ac:dyDescent="0.2">
      <c r="B5" s="24" t="s">
        <v>51</v>
      </c>
      <c r="C5" s="25"/>
      <c r="D5" s="25"/>
      <c r="E5" s="25"/>
      <c r="F5" s="26"/>
      <c r="G5" s="318">
        <f>'Riepilogo tsh'!B6</f>
        <v>0</v>
      </c>
      <c r="H5" s="319"/>
      <c r="I5" s="319"/>
      <c r="J5" s="319"/>
      <c r="K5" s="319"/>
      <c r="L5" s="319"/>
      <c r="M5" s="319"/>
      <c r="N5" s="319"/>
      <c r="O5" s="319"/>
      <c r="P5" s="319"/>
      <c r="Q5" s="319"/>
      <c r="R5" s="319"/>
      <c r="S5" s="320"/>
      <c r="T5" s="36"/>
      <c r="U5" s="36"/>
      <c r="V5" s="314" t="s">
        <v>36</v>
      </c>
      <c r="W5" s="314"/>
      <c r="X5" s="314"/>
      <c r="Y5" s="314"/>
      <c r="Z5" s="251" t="e">
        <f>'Riepilogo tsh'!#REF!</f>
        <v>#REF!</v>
      </c>
      <c r="AA5" s="251"/>
      <c r="AB5" s="251"/>
      <c r="AC5" s="251"/>
      <c r="AD5" s="13"/>
      <c r="AG5" s="46">
        <f>AM4+1</f>
        <v>44515</v>
      </c>
      <c r="AH5" s="10">
        <f t="shared" si="0"/>
        <v>44516</v>
      </c>
      <c r="AI5" s="10">
        <f t="shared" si="0"/>
        <v>44517</v>
      </c>
      <c r="AJ5" s="10">
        <f t="shared" si="0"/>
        <v>44518</v>
      </c>
      <c r="AK5" s="10">
        <f t="shared" si="0"/>
        <v>44519</v>
      </c>
      <c r="AL5" s="23">
        <f t="shared" si="0"/>
        <v>44520</v>
      </c>
      <c r="AM5" s="47">
        <f t="shared" si="0"/>
        <v>44521</v>
      </c>
    </row>
    <row r="6" spans="2:49" ht="13.5" customHeight="1" thickBot="1" x14ac:dyDescent="0.25">
      <c r="B6" s="27"/>
      <c r="C6" s="28"/>
      <c r="D6" s="28"/>
      <c r="E6" s="28"/>
      <c r="F6" s="29"/>
      <c r="G6" s="321"/>
      <c r="H6" s="322"/>
      <c r="I6" s="322"/>
      <c r="J6" s="322"/>
      <c r="K6" s="322"/>
      <c r="L6" s="322"/>
      <c r="M6" s="322"/>
      <c r="N6" s="322"/>
      <c r="O6" s="322"/>
      <c r="P6" s="322"/>
      <c r="Q6" s="322"/>
      <c r="R6" s="322"/>
      <c r="S6" s="323"/>
      <c r="T6" s="35"/>
      <c r="U6" s="37"/>
      <c r="V6" s="314"/>
      <c r="W6" s="314"/>
      <c r="X6" s="314"/>
      <c r="Y6" s="314"/>
      <c r="Z6" s="251"/>
      <c r="AA6" s="251"/>
      <c r="AB6" s="251"/>
      <c r="AC6" s="251"/>
      <c r="AD6" s="13"/>
      <c r="AG6" s="46">
        <f>AM5+1</f>
        <v>44522</v>
      </c>
      <c r="AH6" s="10">
        <f t="shared" si="0"/>
        <v>44523</v>
      </c>
      <c r="AI6" s="10">
        <f t="shared" si="0"/>
        <v>44524</v>
      </c>
      <c r="AJ6" s="10">
        <f t="shared" si="0"/>
        <v>44525</v>
      </c>
      <c r="AK6" s="10">
        <f t="shared" si="0"/>
        <v>44526</v>
      </c>
      <c r="AL6" s="23">
        <f t="shared" si="0"/>
        <v>44527</v>
      </c>
      <c r="AM6" s="47">
        <f t="shared" si="0"/>
        <v>44528</v>
      </c>
    </row>
    <row r="7" spans="2:49" ht="13.5" customHeight="1" thickTop="1" x14ac:dyDescent="0.2">
      <c r="B7" s="327" t="s">
        <v>31</v>
      </c>
      <c r="C7" s="292">
        <f>'Impostazioni calendario'!F6</f>
        <v>2021</v>
      </c>
      <c r="D7" s="293"/>
      <c r="E7" s="293"/>
      <c r="F7" s="294"/>
      <c r="G7" s="326"/>
      <c r="H7" s="326"/>
      <c r="I7" s="326"/>
      <c r="J7" s="326"/>
      <c r="K7" s="30"/>
      <c r="L7" s="30"/>
      <c r="M7" s="30"/>
      <c r="N7" s="30"/>
      <c r="O7" s="30"/>
      <c r="P7" s="30"/>
      <c r="Q7" s="30"/>
      <c r="R7" s="31"/>
      <c r="S7" s="31"/>
      <c r="V7" s="317" t="s">
        <v>59</v>
      </c>
      <c r="W7" s="317"/>
      <c r="X7" s="317"/>
      <c r="Y7" s="317"/>
      <c r="Z7" s="251">
        <f>'Riepilogo tsh'!B10</f>
        <v>0</v>
      </c>
      <c r="AA7" s="251"/>
      <c r="AB7" s="251"/>
      <c r="AC7" s="251"/>
      <c r="AD7" s="13"/>
      <c r="AG7" s="46">
        <f>AM6+1</f>
        <v>44529</v>
      </c>
      <c r="AH7" s="10">
        <f t="shared" si="0"/>
        <v>44530</v>
      </c>
      <c r="AI7" s="10">
        <f t="shared" si="0"/>
        <v>44531</v>
      </c>
      <c r="AJ7" s="10">
        <f t="shared" si="0"/>
        <v>44532</v>
      </c>
      <c r="AK7" s="10">
        <f t="shared" si="0"/>
        <v>44533</v>
      </c>
      <c r="AL7" s="23">
        <f t="shared" si="0"/>
        <v>44534</v>
      </c>
      <c r="AM7" s="47">
        <f t="shared" si="0"/>
        <v>44535</v>
      </c>
      <c r="AP7" s="11"/>
    </row>
    <row r="8" spans="2:49" ht="13.5" customHeight="1" thickBot="1" x14ac:dyDescent="0.25">
      <c r="B8" s="328"/>
      <c r="C8" s="343"/>
      <c r="D8" s="344"/>
      <c r="E8" s="344"/>
      <c r="F8" s="345"/>
      <c r="T8" s="38"/>
      <c r="U8" s="30"/>
      <c r="V8" s="317"/>
      <c r="W8" s="317"/>
      <c r="X8" s="317"/>
      <c r="Y8" s="317"/>
      <c r="Z8" s="251"/>
      <c r="AA8" s="251"/>
      <c r="AB8" s="251"/>
      <c r="AC8" s="251"/>
      <c r="AD8" s="13"/>
      <c r="AG8" s="48">
        <f>AM7+1</f>
        <v>44536</v>
      </c>
      <c r="AH8" s="49">
        <f t="shared" si="0"/>
        <v>44537</v>
      </c>
      <c r="AI8" s="49">
        <f t="shared" si="0"/>
        <v>44538</v>
      </c>
      <c r="AJ8" s="49">
        <f t="shared" si="0"/>
        <v>44539</v>
      </c>
      <c r="AK8" s="49">
        <f t="shared" si="0"/>
        <v>44540</v>
      </c>
      <c r="AL8" s="50">
        <f t="shared" si="0"/>
        <v>44541</v>
      </c>
      <c r="AM8" s="51">
        <f t="shared" si="0"/>
        <v>44542</v>
      </c>
    </row>
    <row r="9" spans="2:49" ht="14.25" thickTop="1" thickBot="1" x14ac:dyDescent="0.25"/>
    <row r="10" spans="2:49" ht="20.100000000000001" customHeight="1" thickTop="1" thickBot="1" x14ac:dyDescent="0.25">
      <c r="B10" s="380" t="str">
        <f>AG1</f>
        <v>November</v>
      </c>
      <c r="C10" s="340"/>
      <c r="D10" s="340"/>
      <c r="E10" s="52" t="s">
        <v>52</v>
      </c>
      <c r="F10" s="53" t="s">
        <v>53</v>
      </c>
      <c r="G10" s="53" t="s">
        <v>54</v>
      </c>
      <c r="H10" s="53" t="s">
        <v>55</v>
      </c>
      <c r="I10" s="53" t="s">
        <v>56</v>
      </c>
      <c r="J10" s="54" t="s">
        <v>57</v>
      </c>
      <c r="K10" s="54" t="s">
        <v>58</v>
      </c>
      <c r="L10" s="53" t="s">
        <v>52</v>
      </c>
      <c r="M10" s="53" t="s">
        <v>53</v>
      </c>
      <c r="N10" s="53" t="s">
        <v>54</v>
      </c>
      <c r="O10" s="53" t="s">
        <v>55</v>
      </c>
      <c r="P10" s="53" t="s">
        <v>56</v>
      </c>
      <c r="Q10" s="54" t="s">
        <v>57</v>
      </c>
      <c r="R10" s="54" t="s">
        <v>58</v>
      </c>
      <c r="S10" s="53" t="s">
        <v>52</v>
      </c>
      <c r="T10" s="53" t="s">
        <v>53</v>
      </c>
      <c r="U10" s="53" t="s">
        <v>54</v>
      </c>
      <c r="V10" s="53" t="s">
        <v>55</v>
      </c>
      <c r="W10" s="53" t="s">
        <v>56</v>
      </c>
      <c r="X10" s="54" t="s">
        <v>57</v>
      </c>
      <c r="Y10" s="54" t="s">
        <v>58</v>
      </c>
      <c r="Z10" s="53" t="s">
        <v>52</v>
      </c>
      <c r="AA10" s="53" t="s">
        <v>53</v>
      </c>
      <c r="AB10" s="53" t="s">
        <v>54</v>
      </c>
      <c r="AC10" s="53" t="s">
        <v>55</v>
      </c>
      <c r="AD10" s="53" t="s">
        <v>56</v>
      </c>
      <c r="AE10" s="54" t="s">
        <v>57</v>
      </c>
      <c r="AF10" s="54" t="s">
        <v>58</v>
      </c>
      <c r="AG10" s="53" t="s">
        <v>52</v>
      </c>
      <c r="AH10" s="53" t="s">
        <v>53</v>
      </c>
      <c r="AI10" s="53" t="s">
        <v>54</v>
      </c>
      <c r="AJ10" s="53" t="s">
        <v>55</v>
      </c>
      <c r="AK10" s="53" t="s">
        <v>56</v>
      </c>
      <c r="AL10" s="54" t="s">
        <v>57</v>
      </c>
      <c r="AM10" s="54" t="s">
        <v>58</v>
      </c>
      <c r="AN10" s="53" t="s">
        <v>52</v>
      </c>
      <c r="AO10" s="53" t="s">
        <v>53</v>
      </c>
      <c r="AP10" s="53" t="s">
        <v>54</v>
      </c>
      <c r="AQ10" s="53" t="s">
        <v>55</v>
      </c>
      <c r="AR10" s="53" t="s">
        <v>56</v>
      </c>
      <c r="AS10" s="54" t="s">
        <v>57</v>
      </c>
      <c r="AT10" s="55" t="s">
        <v>58</v>
      </c>
      <c r="AU10" s="329" t="s">
        <v>64</v>
      </c>
    </row>
    <row r="11" spans="2:49" ht="20.100000000000001" customHeight="1" thickTop="1" thickBot="1" x14ac:dyDescent="0.25">
      <c r="B11" s="339"/>
      <c r="C11" s="340"/>
      <c r="D11" s="340"/>
      <c r="E11" s="56">
        <f t="shared" ref="E11:K11" si="1">AG3</f>
        <v>44501</v>
      </c>
      <c r="F11" s="57">
        <f t="shared" si="1"/>
        <v>44502</v>
      </c>
      <c r="G11" s="57">
        <f t="shared" si="1"/>
        <v>44503</v>
      </c>
      <c r="H11" s="57">
        <f t="shared" si="1"/>
        <v>44504</v>
      </c>
      <c r="I11" s="57">
        <f t="shared" si="1"/>
        <v>44505</v>
      </c>
      <c r="J11" s="58">
        <f t="shared" si="1"/>
        <v>44506</v>
      </c>
      <c r="K11" s="58">
        <f t="shared" si="1"/>
        <v>44507</v>
      </c>
      <c r="L11" s="57">
        <f t="shared" ref="L11:R11" si="2">AG4</f>
        <v>44508</v>
      </c>
      <c r="M11" s="57">
        <f t="shared" si="2"/>
        <v>44509</v>
      </c>
      <c r="N11" s="57">
        <f t="shared" si="2"/>
        <v>44510</v>
      </c>
      <c r="O11" s="57">
        <f t="shared" si="2"/>
        <v>44511</v>
      </c>
      <c r="P11" s="57">
        <f t="shared" si="2"/>
        <v>44512</v>
      </c>
      <c r="Q11" s="58">
        <f t="shared" si="2"/>
        <v>44513</v>
      </c>
      <c r="R11" s="58">
        <f t="shared" si="2"/>
        <v>44514</v>
      </c>
      <c r="S11" s="57">
        <f t="shared" ref="S11:Y11" si="3">AG5</f>
        <v>44515</v>
      </c>
      <c r="T11" s="57">
        <f t="shared" si="3"/>
        <v>44516</v>
      </c>
      <c r="U11" s="57">
        <f t="shared" si="3"/>
        <v>44517</v>
      </c>
      <c r="V11" s="57">
        <f t="shared" si="3"/>
        <v>44518</v>
      </c>
      <c r="W11" s="57">
        <f t="shared" si="3"/>
        <v>44519</v>
      </c>
      <c r="X11" s="58">
        <f t="shared" si="3"/>
        <v>44520</v>
      </c>
      <c r="Y11" s="58">
        <f t="shared" si="3"/>
        <v>44521</v>
      </c>
      <c r="Z11" s="57">
        <f t="shared" ref="Z11:AF11" si="4">AG6</f>
        <v>44522</v>
      </c>
      <c r="AA11" s="57">
        <f t="shared" si="4"/>
        <v>44523</v>
      </c>
      <c r="AB11" s="57">
        <f t="shared" si="4"/>
        <v>44524</v>
      </c>
      <c r="AC11" s="57">
        <f t="shared" si="4"/>
        <v>44525</v>
      </c>
      <c r="AD11" s="57">
        <f t="shared" si="4"/>
        <v>44526</v>
      </c>
      <c r="AE11" s="58">
        <f t="shared" si="4"/>
        <v>44527</v>
      </c>
      <c r="AF11" s="58">
        <f t="shared" si="4"/>
        <v>44528</v>
      </c>
      <c r="AG11" s="57">
        <f t="shared" ref="AG11:AL11" si="5">AG7</f>
        <v>44529</v>
      </c>
      <c r="AH11" s="57">
        <f t="shared" si="5"/>
        <v>44530</v>
      </c>
      <c r="AI11" s="57">
        <f t="shared" si="5"/>
        <v>44531</v>
      </c>
      <c r="AJ11" s="57">
        <f t="shared" si="5"/>
        <v>44532</v>
      </c>
      <c r="AK11" s="57">
        <f t="shared" si="5"/>
        <v>44533</v>
      </c>
      <c r="AL11" s="57">
        <f t="shared" si="5"/>
        <v>44534</v>
      </c>
      <c r="AM11" s="57">
        <f t="shared" ref="AM11:AR11" si="6">AG8</f>
        <v>44536</v>
      </c>
      <c r="AN11" s="57">
        <f t="shared" si="6"/>
        <v>44537</v>
      </c>
      <c r="AO11" s="57">
        <f t="shared" si="6"/>
        <v>44538</v>
      </c>
      <c r="AP11" s="57">
        <f t="shared" si="6"/>
        <v>44539</v>
      </c>
      <c r="AQ11" s="57">
        <f t="shared" si="6"/>
        <v>44540</v>
      </c>
      <c r="AR11" s="57">
        <f t="shared" si="6"/>
        <v>44541</v>
      </c>
      <c r="AS11" s="57"/>
      <c r="AT11" s="59">
        <f>AM8</f>
        <v>44542</v>
      </c>
      <c r="AU11" s="330"/>
    </row>
    <row r="12" spans="2:49" ht="20.100000000000001" customHeight="1" thickTop="1" x14ac:dyDescent="0.2">
      <c r="B12" s="324" t="str">
        <f>'Riepilogo tsh'!B12</f>
        <v>Institutional research</v>
      </c>
      <c r="C12" s="325"/>
      <c r="D12" s="325"/>
      <c r="E12" s="96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7"/>
      <c r="AL12" s="97"/>
      <c r="AM12" s="97"/>
      <c r="AN12" s="98"/>
      <c r="AO12" s="98"/>
      <c r="AP12" s="98"/>
      <c r="AQ12" s="98"/>
      <c r="AR12" s="98"/>
      <c r="AS12" s="98"/>
      <c r="AT12" s="99"/>
      <c r="AU12" s="100">
        <f>SUM(E12:AT12)</f>
        <v>0</v>
      </c>
    </row>
    <row r="13" spans="2:49" ht="13.5" customHeight="1" x14ac:dyDescent="0.2">
      <c r="B13" s="341">
        <f>'Riepilogo tsh'!B13</f>
        <v>0</v>
      </c>
      <c r="C13" s="342"/>
      <c r="D13" s="342"/>
      <c r="E13" s="139">
        <f>SUM(E14:E18)</f>
        <v>0</v>
      </c>
      <c r="F13" s="139">
        <f t="shared" ref="F13:AT13" si="7">SUM(F14:F18)</f>
        <v>0</v>
      </c>
      <c r="G13" s="139">
        <f t="shared" si="7"/>
        <v>0</v>
      </c>
      <c r="H13" s="139">
        <f t="shared" si="7"/>
        <v>0</v>
      </c>
      <c r="I13" s="139">
        <f t="shared" si="7"/>
        <v>0</v>
      </c>
      <c r="J13" s="139">
        <f t="shared" si="7"/>
        <v>0</v>
      </c>
      <c r="K13" s="139">
        <f t="shared" si="7"/>
        <v>0</v>
      </c>
      <c r="L13" s="139">
        <f t="shared" si="7"/>
        <v>0</v>
      </c>
      <c r="M13" s="139">
        <f t="shared" si="7"/>
        <v>0</v>
      </c>
      <c r="N13" s="139">
        <f t="shared" si="7"/>
        <v>0</v>
      </c>
      <c r="O13" s="139">
        <f t="shared" si="7"/>
        <v>0</v>
      </c>
      <c r="P13" s="139">
        <f t="shared" si="7"/>
        <v>0</v>
      </c>
      <c r="Q13" s="139">
        <f t="shared" si="7"/>
        <v>0</v>
      </c>
      <c r="R13" s="139">
        <f t="shared" si="7"/>
        <v>0</v>
      </c>
      <c r="S13" s="139">
        <f t="shared" si="7"/>
        <v>0</v>
      </c>
      <c r="T13" s="139">
        <f t="shared" si="7"/>
        <v>0</v>
      </c>
      <c r="U13" s="139">
        <f t="shared" si="7"/>
        <v>0</v>
      </c>
      <c r="V13" s="139">
        <f t="shared" si="7"/>
        <v>0</v>
      </c>
      <c r="W13" s="139">
        <f t="shared" si="7"/>
        <v>0</v>
      </c>
      <c r="X13" s="139">
        <f t="shared" si="7"/>
        <v>0</v>
      </c>
      <c r="Y13" s="139">
        <f t="shared" si="7"/>
        <v>0</v>
      </c>
      <c r="Z13" s="139">
        <f t="shared" si="7"/>
        <v>0</v>
      </c>
      <c r="AA13" s="139">
        <f t="shared" si="7"/>
        <v>0</v>
      </c>
      <c r="AB13" s="139">
        <f t="shared" si="7"/>
        <v>0</v>
      </c>
      <c r="AC13" s="139">
        <f t="shared" si="7"/>
        <v>0</v>
      </c>
      <c r="AD13" s="139">
        <f t="shared" si="7"/>
        <v>0</v>
      </c>
      <c r="AE13" s="139">
        <f t="shared" si="7"/>
        <v>0</v>
      </c>
      <c r="AF13" s="139">
        <f t="shared" si="7"/>
        <v>0</v>
      </c>
      <c r="AG13" s="139">
        <f t="shared" si="7"/>
        <v>0</v>
      </c>
      <c r="AH13" s="139">
        <f t="shared" si="7"/>
        <v>0</v>
      </c>
      <c r="AI13" s="139">
        <f t="shared" si="7"/>
        <v>0</v>
      </c>
      <c r="AJ13" s="139">
        <f t="shared" si="7"/>
        <v>0</v>
      </c>
      <c r="AK13" s="139">
        <f t="shared" si="7"/>
        <v>0</v>
      </c>
      <c r="AL13" s="139">
        <f t="shared" si="7"/>
        <v>0</v>
      </c>
      <c r="AM13" s="139">
        <f t="shared" si="7"/>
        <v>0</v>
      </c>
      <c r="AN13" s="139">
        <f t="shared" si="7"/>
        <v>0</v>
      </c>
      <c r="AO13" s="139">
        <f t="shared" si="7"/>
        <v>0</v>
      </c>
      <c r="AP13" s="139">
        <f t="shared" si="7"/>
        <v>0</v>
      </c>
      <c r="AQ13" s="139">
        <f t="shared" si="7"/>
        <v>0</v>
      </c>
      <c r="AR13" s="139">
        <f t="shared" si="7"/>
        <v>0</v>
      </c>
      <c r="AS13" s="139">
        <f t="shared" si="7"/>
        <v>0</v>
      </c>
      <c r="AT13" s="139">
        <f t="shared" si="7"/>
        <v>0</v>
      </c>
      <c r="AU13" s="101">
        <f t="shared" ref="AU13:AU22" si="8">SUM(E13:AT13)</f>
        <v>0</v>
      </c>
    </row>
    <row r="14" spans="2:49" ht="13.5" customHeight="1" x14ac:dyDescent="0.2">
      <c r="B14" s="315" t="str">
        <f>'Riepilogo tsh'!L13</f>
        <v>WP1</v>
      </c>
      <c r="C14" s="316"/>
      <c r="D14" s="316"/>
      <c r="E14" s="170"/>
      <c r="F14" s="170"/>
      <c r="G14" s="170"/>
      <c r="H14" s="170"/>
      <c r="I14" s="170"/>
      <c r="J14" s="170"/>
      <c r="K14" s="170"/>
      <c r="L14" s="170"/>
      <c r="M14" s="170"/>
      <c r="N14" s="170"/>
      <c r="O14" s="170"/>
      <c r="P14" s="170"/>
      <c r="Q14" s="170"/>
      <c r="R14" s="170"/>
      <c r="S14" s="170"/>
      <c r="T14" s="170"/>
      <c r="U14" s="170"/>
      <c r="V14" s="170"/>
      <c r="W14" s="170"/>
      <c r="X14" s="170"/>
      <c r="Y14" s="170"/>
      <c r="Z14" s="170"/>
      <c r="AA14" s="170"/>
      <c r="AB14" s="170"/>
      <c r="AC14" s="170"/>
      <c r="AD14" s="170"/>
      <c r="AE14" s="170"/>
      <c r="AF14" s="170"/>
      <c r="AG14" s="170"/>
      <c r="AH14" s="170"/>
      <c r="AI14" s="170"/>
      <c r="AJ14" s="170"/>
      <c r="AK14" s="170"/>
      <c r="AL14" s="170"/>
      <c r="AM14" s="170"/>
      <c r="AN14" s="171"/>
      <c r="AO14" s="171"/>
      <c r="AP14" s="171"/>
      <c r="AQ14" s="171"/>
      <c r="AR14" s="171"/>
      <c r="AS14" s="171"/>
      <c r="AT14" s="171"/>
      <c r="AU14" s="172">
        <f t="shared" si="8"/>
        <v>0</v>
      </c>
    </row>
    <row r="15" spans="2:49" ht="13.5" customHeight="1" x14ac:dyDescent="0.2">
      <c r="B15" s="315" t="str">
        <f>'Riepilogo tsh'!M13</f>
        <v>WP2</v>
      </c>
      <c r="C15" s="316"/>
      <c r="D15" s="316"/>
      <c r="E15" s="170"/>
      <c r="F15" s="173"/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Q15" s="170"/>
      <c r="R15" s="170"/>
      <c r="S15" s="170"/>
      <c r="T15" s="170"/>
      <c r="U15" s="170"/>
      <c r="V15" s="170"/>
      <c r="W15" s="170"/>
      <c r="X15" s="170"/>
      <c r="Y15" s="170"/>
      <c r="Z15" s="170"/>
      <c r="AA15" s="170"/>
      <c r="AB15" s="170"/>
      <c r="AC15" s="170"/>
      <c r="AD15" s="170"/>
      <c r="AE15" s="170"/>
      <c r="AF15" s="170"/>
      <c r="AG15" s="170"/>
      <c r="AH15" s="170"/>
      <c r="AI15" s="170"/>
      <c r="AJ15" s="170"/>
      <c r="AK15" s="170"/>
      <c r="AL15" s="170"/>
      <c r="AM15" s="170"/>
      <c r="AN15" s="171"/>
      <c r="AO15" s="171"/>
      <c r="AP15" s="171"/>
      <c r="AQ15" s="171"/>
      <c r="AR15" s="171"/>
      <c r="AS15" s="171"/>
      <c r="AT15" s="171"/>
      <c r="AU15" s="169">
        <f t="shared" si="8"/>
        <v>0</v>
      </c>
    </row>
    <row r="16" spans="2:49" ht="13.5" customHeight="1" x14ac:dyDescent="0.2">
      <c r="B16" s="315" t="str">
        <f>'Riepilogo tsh'!N13</f>
        <v>WP3</v>
      </c>
      <c r="C16" s="316"/>
      <c r="D16" s="316"/>
      <c r="E16" s="170"/>
      <c r="F16" s="170"/>
      <c r="G16" s="170"/>
      <c r="H16" s="170"/>
      <c r="I16" s="170"/>
      <c r="J16" s="170"/>
      <c r="K16" s="170"/>
      <c r="L16" s="170"/>
      <c r="M16" s="170"/>
      <c r="N16" s="170"/>
      <c r="O16" s="170"/>
      <c r="P16" s="170"/>
      <c r="Q16" s="170"/>
      <c r="R16" s="170"/>
      <c r="S16" s="170"/>
      <c r="T16" s="170"/>
      <c r="U16" s="170"/>
      <c r="V16" s="170"/>
      <c r="W16" s="170"/>
      <c r="X16" s="170"/>
      <c r="Y16" s="170"/>
      <c r="Z16" s="170"/>
      <c r="AA16" s="170"/>
      <c r="AB16" s="170"/>
      <c r="AC16" s="170"/>
      <c r="AD16" s="170"/>
      <c r="AE16" s="170"/>
      <c r="AF16" s="170"/>
      <c r="AG16" s="170"/>
      <c r="AH16" s="170"/>
      <c r="AI16" s="170"/>
      <c r="AJ16" s="170"/>
      <c r="AK16" s="170"/>
      <c r="AL16" s="170"/>
      <c r="AM16" s="170"/>
      <c r="AN16" s="171"/>
      <c r="AO16" s="171"/>
      <c r="AP16" s="171"/>
      <c r="AQ16" s="171"/>
      <c r="AR16" s="171"/>
      <c r="AS16" s="171"/>
      <c r="AT16" s="171"/>
      <c r="AU16" s="172">
        <f t="shared" si="8"/>
        <v>0</v>
      </c>
    </row>
    <row r="17" spans="2:47" ht="13.5" customHeight="1" x14ac:dyDescent="0.2">
      <c r="B17" s="316" t="str">
        <f>'Riepilogo tsh'!O13</f>
        <v>WP 4</v>
      </c>
      <c r="C17" s="316"/>
      <c r="D17" s="316"/>
      <c r="E17" s="170"/>
      <c r="F17" s="170"/>
      <c r="G17" s="170"/>
      <c r="H17" s="170"/>
      <c r="I17" s="170"/>
      <c r="J17" s="170"/>
      <c r="K17" s="170"/>
      <c r="L17" s="170"/>
      <c r="M17" s="170"/>
      <c r="N17" s="170"/>
      <c r="O17" s="170"/>
      <c r="P17" s="170"/>
      <c r="Q17" s="170"/>
      <c r="R17" s="170"/>
      <c r="S17" s="170"/>
      <c r="T17" s="170"/>
      <c r="U17" s="170"/>
      <c r="V17" s="170"/>
      <c r="W17" s="170"/>
      <c r="X17" s="170"/>
      <c r="Y17" s="170"/>
      <c r="Z17" s="170"/>
      <c r="AA17" s="170"/>
      <c r="AB17" s="170"/>
      <c r="AC17" s="170"/>
      <c r="AD17" s="170"/>
      <c r="AE17" s="170"/>
      <c r="AF17" s="170"/>
      <c r="AG17" s="170"/>
      <c r="AH17" s="170"/>
      <c r="AI17" s="170"/>
      <c r="AJ17" s="170"/>
      <c r="AK17" s="170"/>
      <c r="AL17" s="170"/>
      <c r="AM17" s="170"/>
      <c r="AN17" s="171"/>
      <c r="AO17" s="171"/>
      <c r="AP17" s="171"/>
      <c r="AQ17" s="171"/>
      <c r="AR17" s="171"/>
      <c r="AS17" s="171"/>
      <c r="AT17" s="171"/>
      <c r="AU17" s="169">
        <f t="shared" si="8"/>
        <v>0</v>
      </c>
    </row>
    <row r="18" spans="2:47" ht="13.5" customHeight="1" x14ac:dyDescent="0.2">
      <c r="B18" s="375" t="s">
        <v>116</v>
      </c>
      <c r="C18" s="376"/>
      <c r="D18" s="377"/>
      <c r="E18" s="170"/>
      <c r="F18" s="170"/>
      <c r="G18" s="170"/>
      <c r="H18" s="170"/>
      <c r="I18" s="170"/>
      <c r="J18" s="170"/>
      <c r="K18" s="170"/>
      <c r="L18" s="170"/>
      <c r="M18" s="170"/>
      <c r="N18" s="170"/>
      <c r="O18" s="170"/>
      <c r="P18" s="170"/>
      <c r="Q18" s="170"/>
      <c r="R18" s="170"/>
      <c r="S18" s="170"/>
      <c r="T18" s="170"/>
      <c r="U18" s="170"/>
      <c r="V18" s="170"/>
      <c r="W18" s="170"/>
      <c r="X18" s="170"/>
      <c r="Y18" s="170"/>
      <c r="Z18" s="170"/>
      <c r="AA18" s="170"/>
      <c r="AB18" s="170"/>
      <c r="AC18" s="170"/>
      <c r="AD18" s="170"/>
      <c r="AE18" s="170"/>
      <c r="AF18" s="170"/>
      <c r="AG18" s="170"/>
      <c r="AH18" s="170"/>
      <c r="AI18" s="170"/>
      <c r="AJ18" s="170"/>
      <c r="AK18" s="170"/>
      <c r="AL18" s="170"/>
      <c r="AM18" s="170"/>
      <c r="AN18" s="171"/>
      <c r="AO18" s="171"/>
      <c r="AP18" s="171"/>
      <c r="AQ18" s="171"/>
      <c r="AR18" s="171"/>
      <c r="AS18" s="171"/>
      <c r="AT18" s="171"/>
      <c r="AU18" s="169"/>
    </row>
    <row r="19" spans="2:47" ht="13.5" customHeight="1" x14ac:dyDescent="0.2">
      <c r="B19" s="378" t="s">
        <v>24</v>
      </c>
      <c r="C19" s="379"/>
      <c r="D19" s="379"/>
      <c r="E19" s="162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3"/>
      <c r="R19" s="163"/>
      <c r="S19" s="163"/>
      <c r="T19" s="163"/>
      <c r="U19" s="163"/>
      <c r="V19" s="163"/>
      <c r="W19" s="163"/>
      <c r="X19" s="163"/>
      <c r="Y19" s="163"/>
      <c r="Z19" s="163"/>
      <c r="AA19" s="163"/>
      <c r="AB19" s="163"/>
      <c r="AC19" s="163"/>
      <c r="AD19" s="163"/>
      <c r="AE19" s="163"/>
      <c r="AF19" s="163"/>
      <c r="AG19" s="163"/>
      <c r="AH19" s="163"/>
      <c r="AI19" s="163"/>
      <c r="AJ19" s="163"/>
      <c r="AK19" s="163"/>
      <c r="AL19" s="163"/>
      <c r="AM19" s="163"/>
      <c r="AN19" s="164"/>
      <c r="AO19" s="164"/>
      <c r="AP19" s="164"/>
      <c r="AQ19" s="164"/>
      <c r="AR19" s="164"/>
      <c r="AS19" s="164"/>
      <c r="AT19" s="165"/>
      <c r="AU19" s="102">
        <f t="shared" si="8"/>
        <v>0</v>
      </c>
    </row>
    <row r="20" spans="2:47" x14ac:dyDescent="0.2">
      <c r="B20" s="358" t="s">
        <v>26</v>
      </c>
      <c r="C20" s="359"/>
      <c r="D20" s="359"/>
      <c r="E20" s="103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104"/>
      <c r="AM20" s="104"/>
      <c r="AN20" s="105"/>
      <c r="AO20" s="105"/>
      <c r="AP20" s="105"/>
      <c r="AQ20" s="105"/>
      <c r="AR20" s="105"/>
      <c r="AS20" s="105"/>
      <c r="AT20" s="106"/>
      <c r="AU20" s="107">
        <f t="shared" si="8"/>
        <v>0</v>
      </c>
    </row>
    <row r="21" spans="2:47" ht="13.5" thickBot="1" x14ac:dyDescent="0.25">
      <c r="B21" s="360" t="s">
        <v>28</v>
      </c>
      <c r="C21" s="361"/>
      <c r="D21" s="361"/>
      <c r="E21" s="108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110"/>
      <c r="AO21" s="110"/>
      <c r="AP21" s="110"/>
      <c r="AQ21" s="110"/>
      <c r="AR21" s="110"/>
      <c r="AS21" s="110"/>
      <c r="AT21" s="111"/>
      <c r="AU21" s="112">
        <f t="shared" si="8"/>
        <v>0</v>
      </c>
    </row>
    <row r="22" spans="2:47" ht="14.25" thickTop="1" thickBot="1" x14ac:dyDescent="0.25">
      <c r="B22" s="360" t="s">
        <v>63</v>
      </c>
      <c r="C22" s="361"/>
      <c r="D22" s="361"/>
      <c r="E22" s="140">
        <f>E12+E13+E19+E20+E21</f>
        <v>0</v>
      </c>
      <c r="F22" s="140">
        <f t="shared" ref="F22:AT22" si="9">F12+F13+F19+F20+F21</f>
        <v>0</v>
      </c>
      <c r="G22" s="140">
        <f t="shared" si="9"/>
        <v>0</v>
      </c>
      <c r="H22" s="140">
        <f t="shared" si="9"/>
        <v>0</v>
      </c>
      <c r="I22" s="140">
        <f t="shared" si="9"/>
        <v>0</v>
      </c>
      <c r="J22" s="140">
        <f t="shared" si="9"/>
        <v>0</v>
      </c>
      <c r="K22" s="140">
        <f t="shared" si="9"/>
        <v>0</v>
      </c>
      <c r="L22" s="140">
        <f t="shared" si="9"/>
        <v>0</v>
      </c>
      <c r="M22" s="140">
        <f t="shared" si="9"/>
        <v>0</v>
      </c>
      <c r="N22" s="140">
        <f t="shared" si="9"/>
        <v>0</v>
      </c>
      <c r="O22" s="140">
        <f t="shared" si="9"/>
        <v>0</v>
      </c>
      <c r="P22" s="140">
        <f t="shared" si="9"/>
        <v>0</v>
      </c>
      <c r="Q22" s="140">
        <f t="shared" si="9"/>
        <v>0</v>
      </c>
      <c r="R22" s="140">
        <f t="shared" si="9"/>
        <v>0</v>
      </c>
      <c r="S22" s="140">
        <f t="shared" si="9"/>
        <v>0</v>
      </c>
      <c r="T22" s="140">
        <f t="shared" si="9"/>
        <v>0</v>
      </c>
      <c r="U22" s="140">
        <f t="shared" si="9"/>
        <v>0</v>
      </c>
      <c r="V22" s="140">
        <f t="shared" si="9"/>
        <v>0</v>
      </c>
      <c r="W22" s="140">
        <f t="shared" si="9"/>
        <v>0</v>
      </c>
      <c r="X22" s="140">
        <f t="shared" si="9"/>
        <v>0</v>
      </c>
      <c r="Y22" s="140">
        <f t="shared" si="9"/>
        <v>0</v>
      </c>
      <c r="Z22" s="140">
        <f t="shared" si="9"/>
        <v>0</v>
      </c>
      <c r="AA22" s="140">
        <f t="shared" si="9"/>
        <v>0</v>
      </c>
      <c r="AB22" s="140">
        <f t="shared" si="9"/>
        <v>0</v>
      </c>
      <c r="AC22" s="140">
        <f t="shared" si="9"/>
        <v>0</v>
      </c>
      <c r="AD22" s="140">
        <f t="shared" si="9"/>
        <v>0</v>
      </c>
      <c r="AE22" s="140">
        <f t="shared" si="9"/>
        <v>0</v>
      </c>
      <c r="AF22" s="140">
        <f t="shared" si="9"/>
        <v>0</v>
      </c>
      <c r="AG22" s="140">
        <f t="shared" si="9"/>
        <v>0</v>
      </c>
      <c r="AH22" s="140">
        <f t="shared" si="9"/>
        <v>0</v>
      </c>
      <c r="AI22" s="140">
        <f t="shared" si="9"/>
        <v>0</v>
      </c>
      <c r="AJ22" s="140">
        <f t="shared" si="9"/>
        <v>0</v>
      </c>
      <c r="AK22" s="140">
        <f t="shared" si="9"/>
        <v>0</v>
      </c>
      <c r="AL22" s="140">
        <f t="shared" si="9"/>
        <v>0</v>
      </c>
      <c r="AM22" s="140">
        <f t="shared" si="9"/>
        <v>0</v>
      </c>
      <c r="AN22" s="140">
        <f t="shared" si="9"/>
        <v>0</v>
      </c>
      <c r="AO22" s="140">
        <f t="shared" si="9"/>
        <v>0</v>
      </c>
      <c r="AP22" s="140">
        <f t="shared" si="9"/>
        <v>0</v>
      </c>
      <c r="AQ22" s="140">
        <f t="shared" si="9"/>
        <v>0</v>
      </c>
      <c r="AR22" s="140">
        <f t="shared" si="9"/>
        <v>0</v>
      </c>
      <c r="AS22" s="140">
        <f t="shared" si="9"/>
        <v>0</v>
      </c>
      <c r="AT22" s="140">
        <f t="shared" si="9"/>
        <v>0</v>
      </c>
      <c r="AU22" s="111">
        <f t="shared" si="8"/>
        <v>0</v>
      </c>
    </row>
    <row r="23" spans="2:47" ht="14.25" thickTop="1" thickBot="1" x14ac:dyDescent="0.25">
      <c r="B23" s="61"/>
      <c r="C23" s="61"/>
      <c r="D23" s="61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3"/>
      <c r="AO23" s="63"/>
      <c r="AP23" s="63"/>
      <c r="AQ23" s="63"/>
      <c r="AR23" s="63"/>
      <c r="AS23" s="63"/>
      <c r="AT23" s="63"/>
    </row>
    <row r="24" spans="2:47" ht="22.5" customHeight="1" thickTop="1" x14ac:dyDescent="0.2">
      <c r="B24" s="362" t="s">
        <v>60</v>
      </c>
      <c r="C24" s="363"/>
      <c r="D24" s="374">
        <f>'Riepilogo tsh'!B13</f>
        <v>0</v>
      </c>
      <c r="E24" s="374"/>
      <c r="F24" s="374"/>
      <c r="G24" s="374"/>
      <c r="H24" s="374"/>
      <c r="I24" s="331"/>
      <c r="J24" s="331"/>
      <c r="K24" s="331"/>
      <c r="L24" s="331"/>
      <c r="M24" s="331"/>
      <c r="N24" s="331"/>
      <c r="O24" s="331"/>
      <c r="P24" s="331"/>
      <c r="Q24" s="331"/>
      <c r="R24" s="331"/>
      <c r="S24" s="331"/>
      <c r="T24" s="331"/>
      <c r="U24" s="331"/>
      <c r="V24" s="331"/>
      <c r="W24" s="331"/>
      <c r="X24" s="331"/>
      <c r="Y24" s="331"/>
      <c r="Z24" s="331"/>
      <c r="AA24" s="331"/>
      <c r="AB24" s="331"/>
      <c r="AC24" s="331"/>
      <c r="AD24" s="331"/>
      <c r="AE24" s="331"/>
      <c r="AF24" s="331"/>
      <c r="AG24" s="331"/>
      <c r="AH24" s="331"/>
      <c r="AI24" s="331"/>
      <c r="AJ24" s="331"/>
      <c r="AK24" s="331"/>
      <c r="AL24" s="331"/>
      <c r="AM24" s="331"/>
      <c r="AN24" s="331"/>
      <c r="AO24" s="331"/>
      <c r="AP24" s="331"/>
      <c r="AQ24" s="331"/>
      <c r="AR24" s="331"/>
      <c r="AS24" s="331"/>
      <c r="AT24" s="331"/>
      <c r="AU24" s="332"/>
    </row>
    <row r="25" spans="2:47" ht="22.5" customHeight="1" x14ac:dyDescent="0.2">
      <c r="B25" s="364"/>
      <c r="C25" s="365"/>
      <c r="D25" s="370"/>
      <c r="E25" s="370"/>
      <c r="F25" s="370"/>
      <c r="G25" s="370"/>
      <c r="H25" s="370"/>
      <c r="I25" s="371"/>
      <c r="J25" s="371"/>
      <c r="K25" s="371"/>
      <c r="L25" s="371"/>
      <c r="M25" s="371"/>
      <c r="N25" s="371"/>
      <c r="O25" s="371"/>
      <c r="P25" s="371"/>
      <c r="Q25" s="371"/>
      <c r="R25" s="371"/>
      <c r="S25" s="371"/>
      <c r="T25" s="371"/>
      <c r="U25" s="371"/>
      <c r="V25" s="371"/>
      <c r="W25" s="371"/>
      <c r="X25" s="371"/>
      <c r="Y25" s="371"/>
      <c r="Z25" s="371"/>
      <c r="AA25" s="371"/>
      <c r="AB25" s="371"/>
      <c r="AC25" s="371"/>
      <c r="AD25" s="371"/>
      <c r="AE25" s="371"/>
      <c r="AF25" s="371"/>
      <c r="AG25" s="371"/>
      <c r="AH25" s="371"/>
      <c r="AI25" s="371"/>
      <c r="AJ25" s="371"/>
      <c r="AK25" s="371"/>
      <c r="AL25" s="371"/>
      <c r="AM25" s="371"/>
      <c r="AN25" s="371"/>
      <c r="AO25" s="371"/>
      <c r="AP25" s="371"/>
      <c r="AQ25" s="371"/>
      <c r="AR25" s="371"/>
      <c r="AS25" s="371"/>
      <c r="AT25" s="371"/>
      <c r="AU25" s="372"/>
    </row>
    <row r="26" spans="2:47" ht="22.5" customHeight="1" x14ac:dyDescent="0.2">
      <c r="B26" s="364"/>
      <c r="C26" s="365"/>
      <c r="D26" s="370"/>
      <c r="E26" s="370"/>
      <c r="F26" s="370"/>
      <c r="G26" s="370"/>
      <c r="H26" s="370"/>
      <c r="I26" s="371"/>
      <c r="J26" s="371"/>
      <c r="K26" s="371"/>
      <c r="L26" s="371"/>
      <c r="M26" s="371"/>
      <c r="N26" s="371"/>
      <c r="O26" s="371"/>
      <c r="P26" s="371"/>
      <c r="Q26" s="371"/>
      <c r="R26" s="371"/>
      <c r="S26" s="371"/>
      <c r="T26" s="371"/>
      <c r="U26" s="371"/>
      <c r="V26" s="371"/>
      <c r="W26" s="371"/>
      <c r="X26" s="371"/>
      <c r="Y26" s="371"/>
      <c r="Z26" s="371"/>
      <c r="AA26" s="371"/>
      <c r="AB26" s="371"/>
      <c r="AC26" s="371"/>
      <c r="AD26" s="371"/>
      <c r="AE26" s="371"/>
      <c r="AF26" s="371"/>
      <c r="AG26" s="371"/>
      <c r="AH26" s="371"/>
      <c r="AI26" s="371"/>
      <c r="AJ26" s="371"/>
      <c r="AK26" s="371"/>
      <c r="AL26" s="371"/>
      <c r="AM26" s="371"/>
      <c r="AN26" s="371"/>
      <c r="AO26" s="371"/>
      <c r="AP26" s="371"/>
      <c r="AQ26" s="371"/>
      <c r="AR26" s="371"/>
      <c r="AS26" s="371"/>
      <c r="AT26" s="371"/>
      <c r="AU26" s="372"/>
    </row>
    <row r="27" spans="2:47" ht="22.5" customHeight="1" x14ac:dyDescent="0.2">
      <c r="B27" s="364"/>
      <c r="C27" s="365"/>
      <c r="D27" s="370"/>
      <c r="E27" s="370"/>
      <c r="F27" s="370"/>
      <c r="G27" s="370"/>
      <c r="H27" s="370"/>
      <c r="I27" s="371"/>
      <c r="J27" s="371"/>
      <c r="K27" s="371"/>
      <c r="L27" s="371"/>
      <c r="M27" s="371"/>
      <c r="N27" s="371"/>
      <c r="O27" s="371"/>
      <c r="P27" s="371"/>
      <c r="Q27" s="371"/>
      <c r="R27" s="371"/>
      <c r="S27" s="371"/>
      <c r="T27" s="371"/>
      <c r="U27" s="371"/>
      <c r="V27" s="371"/>
      <c r="W27" s="371"/>
      <c r="X27" s="371"/>
      <c r="Y27" s="371"/>
      <c r="Z27" s="371"/>
      <c r="AA27" s="371"/>
      <c r="AB27" s="371"/>
      <c r="AC27" s="371"/>
      <c r="AD27" s="371"/>
      <c r="AE27" s="371"/>
      <c r="AF27" s="371"/>
      <c r="AG27" s="371"/>
      <c r="AH27" s="371"/>
      <c r="AI27" s="371"/>
      <c r="AJ27" s="371"/>
      <c r="AK27" s="371"/>
      <c r="AL27" s="371"/>
      <c r="AM27" s="371"/>
      <c r="AN27" s="371"/>
      <c r="AO27" s="371"/>
      <c r="AP27" s="371"/>
      <c r="AQ27" s="371"/>
      <c r="AR27" s="371"/>
      <c r="AS27" s="371"/>
      <c r="AT27" s="371"/>
      <c r="AU27" s="372"/>
    </row>
    <row r="28" spans="2:47" ht="22.5" customHeight="1" thickBot="1" x14ac:dyDescent="0.25">
      <c r="B28" s="366"/>
      <c r="C28" s="367"/>
      <c r="D28" s="373"/>
      <c r="E28" s="373"/>
      <c r="F28" s="373"/>
      <c r="G28" s="373"/>
      <c r="H28" s="373"/>
      <c r="I28" s="368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8"/>
      <c r="AC28" s="368"/>
      <c r="AD28" s="368"/>
      <c r="AE28" s="368"/>
      <c r="AF28" s="368"/>
      <c r="AG28" s="368"/>
      <c r="AH28" s="368"/>
      <c r="AI28" s="368"/>
      <c r="AJ28" s="368"/>
      <c r="AK28" s="368"/>
      <c r="AL28" s="368"/>
      <c r="AM28" s="368"/>
      <c r="AN28" s="368"/>
      <c r="AO28" s="368"/>
      <c r="AP28" s="368"/>
      <c r="AQ28" s="368"/>
      <c r="AR28" s="368"/>
      <c r="AS28" s="368"/>
      <c r="AT28" s="368"/>
      <c r="AU28" s="369"/>
    </row>
    <row r="29" spans="2:47" ht="12.75" customHeight="1" thickTop="1" x14ac:dyDescent="0.2"/>
    <row r="30" spans="2:47" ht="13.5" customHeight="1" x14ac:dyDescent="0.2">
      <c r="C30" s="357" t="s">
        <v>61</v>
      </c>
      <c r="D30" s="357"/>
      <c r="E30" s="357"/>
      <c r="F30" s="357"/>
      <c r="G30" s="357"/>
      <c r="H30" s="357"/>
      <c r="I30" s="357"/>
      <c r="J30" s="357"/>
      <c r="K30" s="357"/>
      <c r="AC30" s="4"/>
      <c r="AD30" s="357" t="s">
        <v>61</v>
      </c>
      <c r="AE30" s="357"/>
      <c r="AF30" s="357"/>
      <c r="AG30" s="357"/>
      <c r="AH30" s="357"/>
      <c r="AI30" s="357"/>
      <c r="AJ30" s="357"/>
      <c r="AK30" s="357"/>
      <c r="AL30" s="357"/>
      <c r="AM30" s="357"/>
      <c r="AN30" s="357"/>
      <c r="AO30" s="357"/>
      <c r="AP30" s="357"/>
    </row>
    <row r="31" spans="2:47" ht="13.5" customHeight="1" x14ac:dyDescent="0.2">
      <c r="C31" s="352">
        <f>'Riepilogo tsh'!B5</f>
        <v>0</v>
      </c>
      <c r="D31" s="352"/>
      <c r="E31" s="352"/>
      <c r="F31" s="352"/>
      <c r="G31" s="352"/>
      <c r="H31" s="352"/>
      <c r="I31" s="352"/>
      <c r="J31" s="352"/>
      <c r="K31" s="352"/>
      <c r="AD31" s="352">
        <f>G5</f>
        <v>0</v>
      </c>
      <c r="AE31" s="352"/>
      <c r="AF31" s="352"/>
      <c r="AG31" s="352"/>
      <c r="AH31" s="352"/>
      <c r="AI31" s="352"/>
      <c r="AJ31" s="352"/>
      <c r="AK31" s="352"/>
      <c r="AL31" s="352"/>
      <c r="AM31" s="352"/>
      <c r="AN31" s="352"/>
      <c r="AO31" s="352"/>
      <c r="AP31" s="352"/>
    </row>
    <row r="32" spans="2:47" ht="13.5" customHeight="1" x14ac:dyDescent="0.2"/>
    <row r="33" spans="3:33" ht="13.5" customHeight="1" x14ac:dyDescent="0.2">
      <c r="C33" s="60" t="s">
        <v>62</v>
      </c>
      <c r="D33" s="353"/>
      <c r="E33" s="353"/>
      <c r="F33" s="353"/>
      <c r="AC33" s="354" t="s">
        <v>62</v>
      </c>
      <c r="AD33" s="354"/>
      <c r="AE33" s="353"/>
      <c r="AF33" s="353"/>
      <c r="AG33" s="353"/>
    </row>
    <row r="34" spans="3:33" ht="13.5" customHeight="1" x14ac:dyDescent="0.2"/>
    <row r="35" spans="3:33" ht="13.5" customHeight="1" x14ac:dyDescent="0.2"/>
    <row r="36" spans="3:33" ht="13.5" customHeight="1" x14ac:dyDescent="0.2"/>
    <row r="37" spans="3:33" ht="13.5" customHeight="1" x14ac:dyDescent="0.2"/>
    <row r="38" spans="3:33" ht="13.5" customHeight="1" x14ac:dyDescent="0.2"/>
    <row r="39" spans="3:33" ht="13.5" customHeight="1" x14ac:dyDescent="0.2"/>
    <row r="40" spans="3:33" ht="13.5" customHeight="1" x14ac:dyDescent="0.2"/>
    <row r="41" spans="3:33" ht="13.5" customHeight="1" x14ac:dyDescent="0.2"/>
    <row r="42" spans="3:33" ht="13.5" customHeight="1" x14ac:dyDescent="0.2"/>
    <row r="43" spans="3:33" ht="13.5" customHeight="1" x14ac:dyDescent="0.2"/>
    <row r="44" spans="3:33" ht="13.5" customHeight="1" x14ac:dyDescent="0.2"/>
    <row r="45" spans="3:33" ht="13.5" customHeight="1" x14ac:dyDescent="0.2"/>
    <row r="46" spans="3:33" ht="13.5" customHeight="1" x14ac:dyDescent="0.2"/>
    <row r="47" spans="3:33" ht="13.5" customHeight="1" x14ac:dyDescent="0.2"/>
    <row r="48" spans="3:33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71" ht="20.100000000000001" customHeight="1" x14ac:dyDescent="0.2"/>
    <row r="72" ht="20.100000000000001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14" ht="20.100000000000001" customHeight="1" x14ac:dyDescent="0.2"/>
    <row r="115" ht="20.100000000000001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7" ht="20.100000000000001" customHeight="1" x14ac:dyDescent="0.2"/>
    <row r="158" ht="20.100000000000001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200" ht="20.100000000000001" customHeight="1" x14ac:dyDescent="0.2"/>
    <row r="201" ht="20.100000000000001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</sheetData>
  <protectedRanges>
    <protectedRange sqref="G7:J7 G5:J5 G3:J3 G1:J1" name="Intervallo1_1"/>
  </protectedRanges>
  <mergeCells count="48">
    <mergeCell ref="AG1:AM1"/>
    <mergeCell ref="G1:S2"/>
    <mergeCell ref="G3:S4"/>
    <mergeCell ref="V1:Y2"/>
    <mergeCell ref="Z1:AC2"/>
    <mergeCell ref="V3:Y4"/>
    <mergeCell ref="Z3:AC4"/>
    <mergeCell ref="AU10:AU11"/>
    <mergeCell ref="Z7:AC8"/>
    <mergeCell ref="G5:S6"/>
    <mergeCell ref="V5:Y6"/>
    <mergeCell ref="Z5:AC6"/>
    <mergeCell ref="G7:J7"/>
    <mergeCell ref="V7:Y8"/>
    <mergeCell ref="B17:D17"/>
    <mergeCell ref="B10:D11"/>
    <mergeCell ref="B12:D12"/>
    <mergeCell ref="B13:D13"/>
    <mergeCell ref="B7:B8"/>
    <mergeCell ref="C7:F8"/>
    <mergeCell ref="B14:D14"/>
    <mergeCell ref="B16:D16"/>
    <mergeCell ref="B15:D15"/>
    <mergeCell ref="AV2:AW2"/>
    <mergeCell ref="I27:AU27"/>
    <mergeCell ref="D28:H28"/>
    <mergeCell ref="I28:AU28"/>
    <mergeCell ref="I25:AU25"/>
    <mergeCell ref="B20:D20"/>
    <mergeCell ref="D26:H26"/>
    <mergeCell ref="I26:AU26"/>
    <mergeCell ref="D27:H27"/>
    <mergeCell ref="B19:D19"/>
    <mergeCell ref="D25:H25"/>
    <mergeCell ref="B21:D21"/>
    <mergeCell ref="B22:D22"/>
    <mergeCell ref="B24:C28"/>
    <mergeCell ref="I24:AU24"/>
    <mergeCell ref="B1:F2"/>
    <mergeCell ref="B18:D18"/>
    <mergeCell ref="C30:K30"/>
    <mergeCell ref="AD30:AP30"/>
    <mergeCell ref="D24:H24"/>
    <mergeCell ref="D33:F33"/>
    <mergeCell ref="AC33:AD33"/>
    <mergeCell ref="AE33:AG33"/>
    <mergeCell ref="C31:K31"/>
    <mergeCell ref="AD31:AP31"/>
  </mergeCells>
  <phoneticPr fontId="0" type="noConversion"/>
  <conditionalFormatting sqref="E11:H11 S11:AT11">
    <cfRule type="expression" dxfId="31" priority="10" stopIfTrue="1">
      <formula>NOT(MONTH(E11)=$AF$1)</formula>
    </cfRule>
    <cfRule type="expression" dxfId="30" priority="11" stopIfTrue="1">
      <formula>MATCH(E11,Festivita,0)&gt;0</formula>
    </cfRule>
  </conditionalFormatting>
  <conditionalFormatting sqref="E10:I10">
    <cfRule type="expression" dxfId="29" priority="12" stopIfTrue="1">
      <formula>MATCH(E11,Festivita,0)&gt;0</formula>
    </cfRule>
  </conditionalFormatting>
  <conditionalFormatting sqref="AG3:AM8">
    <cfRule type="expression" dxfId="28" priority="13" stopIfTrue="1">
      <formula>NOT(MONTH(AG3)=$AF$1)</formula>
    </cfRule>
    <cfRule type="expression" dxfId="27" priority="14" stopIfTrue="1">
      <formula>MATCH(AG3,Festivita,0)&gt;0</formula>
    </cfRule>
  </conditionalFormatting>
  <conditionalFormatting sqref="AD3:AD8">
    <cfRule type="expression" dxfId="26" priority="15" stopIfTrue="1">
      <formula>NOT(MONTH(AD3)=$W$1)</formula>
    </cfRule>
    <cfRule type="expression" dxfId="25" priority="16" stopIfTrue="1">
      <formula>MATCH(AD3,Festivita,0)&gt;0</formula>
    </cfRule>
  </conditionalFormatting>
  <conditionalFormatting sqref="AN10:AR10">
    <cfRule type="expression" dxfId="24" priority="1" stopIfTrue="1">
      <formula>MATCH(AN11,Festivita,0)&gt;0</formula>
    </cfRule>
  </conditionalFormatting>
  <conditionalFormatting sqref="I11:P11">
    <cfRule type="expression" dxfId="23" priority="8" stopIfTrue="1">
      <formula>NOT(MONTH(I11)=$AF$1)</formula>
    </cfRule>
    <cfRule type="expression" dxfId="22" priority="9" stopIfTrue="1">
      <formula>MATCH(I11,Festivita,0)&gt;0</formula>
    </cfRule>
  </conditionalFormatting>
  <conditionalFormatting sqref="Q11:R11">
    <cfRule type="expression" dxfId="21" priority="6" stopIfTrue="1">
      <formula>NOT(MONTH(Q11)=$AF$1)</formula>
    </cfRule>
    <cfRule type="expression" dxfId="20" priority="7" stopIfTrue="1">
      <formula>MATCH(Q11,Festivita,0)&gt;0</formula>
    </cfRule>
  </conditionalFormatting>
  <conditionalFormatting sqref="L10:P10">
    <cfRule type="expression" dxfId="19" priority="5" stopIfTrue="1">
      <formula>MATCH(L11,Festivita,0)&gt;0</formula>
    </cfRule>
  </conditionalFormatting>
  <conditionalFormatting sqref="S10:W10">
    <cfRule type="expression" dxfId="18" priority="4" stopIfTrue="1">
      <formula>MATCH(S11,Festivita,0)&gt;0</formula>
    </cfRule>
  </conditionalFormatting>
  <conditionalFormatting sqref="Z10:AD10">
    <cfRule type="expression" dxfId="17" priority="3" stopIfTrue="1">
      <formula>MATCH(Z11,Festivita,0)&gt;0</formula>
    </cfRule>
  </conditionalFormatting>
  <conditionalFormatting sqref="AG10:AK10">
    <cfRule type="expression" dxfId="16" priority="2" stopIfTrue="1">
      <formula>MATCH(AG11,Festivita,0)&gt;0</formula>
    </cfRule>
  </conditionalFormatting>
  <hyperlinks>
    <hyperlink ref="AG3:AM3" location="settimana1_1" display="settimana1_1" xr:uid="{00000000-0004-0000-0D00-000000000000}"/>
    <hyperlink ref="AG4:AM4" location="settimana1_2" display="settimana1_2" xr:uid="{00000000-0004-0000-0D00-000001000000}"/>
    <hyperlink ref="AG5:AM5" location="settimana1_3" display="settimana1_3" xr:uid="{00000000-0004-0000-0D00-000002000000}"/>
    <hyperlink ref="AG6:AM6" location="settimana1_4" display="settimana1_4" xr:uid="{00000000-0004-0000-0D00-000003000000}"/>
    <hyperlink ref="AG7:AM7" location="settimana1_5" display="settimana1_5" xr:uid="{00000000-0004-0000-0D00-000004000000}"/>
    <hyperlink ref="AG8:AM8" location="settimana1_6" display="settimana1_6" xr:uid="{00000000-0004-0000-0D00-000005000000}"/>
    <hyperlink ref="AV2:AW2" location="'Riepilogo tsh'!A22" display="Go to summary" xr:uid="{00000000-0004-0000-0D00-000006000000}"/>
  </hyperlinks>
  <pageMargins left="0.47244094488188981" right="0.47244094488188981" top="0.39370078740157483" bottom="0.19685039370078741" header="0.31496062992125984" footer="0.31496062992125984"/>
  <pageSetup paperSize="9" scale="72" orientation="landscape" r:id="rId1"/>
  <headerFooter alignWithMargins="0">
    <oddHeader xml:space="preserve">&amp;R
</oddHeader>
  </headerFooter>
  <ignoredErrors>
    <ignoredError sqref="E14:AU17 E19:AU21 AU13" unlockedFormula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AW237"/>
  <sheetViews>
    <sheetView tabSelected="1" zoomScale="90" workbookViewId="0">
      <pane ySplit="11" topLeftCell="A12" activePane="bottomLeft" state="frozen"/>
      <selection activeCell="I45" sqref="I45:AU45"/>
      <selection pane="bottomLeft" activeCell="J18" sqref="J18"/>
    </sheetView>
  </sheetViews>
  <sheetFormatPr defaultColWidth="9.140625" defaultRowHeight="12.75" x14ac:dyDescent="0.2"/>
  <cols>
    <col min="1" max="1" width="8" style="1" customWidth="1"/>
    <col min="2" max="2" width="9.7109375" style="1" customWidth="1"/>
    <col min="3" max="3" width="9.5703125" style="1" customWidth="1"/>
    <col min="4" max="4" width="5.42578125" style="1" customWidth="1"/>
    <col min="5" max="47" width="3.5703125" style="1" customWidth="1"/>
    <col min="48" max="16384" width="9.140625" style="1"/>
  </cols>
  <sheetData>
    <row r="1" spans="2:49" ht="12.75" customHeight="1" thickTop="1" thickBot="1" x14ac:dyDescent="0.25">
      <c r="B1" s="333" t="s">
        <v>16</v>
      </c>
      <c r="C1" s="334"/>
      <c r="D1" s="334"/>
      <c r="E1" s="334"/>
      <c r="F1" s="335"/>
      <c r="G1" s="319" t="str">
        <f>'Riepilogo tsh'!B4</f>
        <v>Università degli studi di Napoli Federico II-Dipartimento di Giurisprudenza</v>
      </c>
      <c r="H1" s="319"/>
      <c r="I1" s="319"/>
      <c r="J1" s="319"/>
      <c r="K1" s="319"/>
      <c r="L1" s="319"/>
      <c r="M1" s="319"/>
      <c r="N1" s="319"/>
      <c r="O1" s="319"/>
      <c r="P1" s="319"/>
      <c r="Q1" s="319"/>
      <c r="R1" s="319"/>
      <c r="S1" s="320"/>
      <c r="T1" s="32"/>
      <c r="U1" s="32"/>
      <c r="V1" s="314"/>
      <c r="W1" s="314"/>
      <c r="X1" s="314"/>
      <c r="Y1" s="314"/>
      <c r="Z1" s="251"/>
      <c r="AA1" s="251"/>
      <c r="AB1" s="251"/>
      <c r="AC1" s="251"/>
      <c r="AD1" s="17"/>
      <c r="AF1" s="9">
        <v>12</v>
      </c>
      <c r="AG1" s="348" t="s">
        <v>49</v>
      </c>
      <c r="AH1" s="349"/>
      <c r="AI1" s="349"/>
      <c r="AJ1" s="349"/>
      <c r="AK1" s="349"/>
      <c r="AL1" s="349"/>
      <c r="AM1" s="350"/>
      <c r="AO1" s="14"/>
    </row>
    <row r="2" spans="2:49" ht="13.5" customHeight="1" thickTop="1" thickBot="1" x14ac:dyDescent="0.25">
      <c r="B2" s="336"/>
      <c r="C2" s="337"/>
      <c r="D2" s="337"/>
      <c r="E2" s="337"/>
      <c r="F2" s="338"/>
      <c r="G2" s="322"/>
      <c r="H2" s="322"/>
      <c r="I2" s="322"/>
      <c r="J2" s="322"/>
      <c r="K2" s="322"/>
      <c r="L2" s="322"/>
      <c r="M2" s="322"/>
      <c r="N2" s="322"/>
      <c r="O2" s="322"/>
      <c r="P2" s="322"/>
      <c r="Q2" s="322"/>
      <c r="R2" s="322"/>
      <c r="S2" s="323"/>
      <c r="T2" s="33"/>
      <c r="U2" s="33"/>
      <c r="V2" s="314"/>
      <c r="W2" s="314"/>
      <c r="X2" s="314"/>
      <c r="Y2" s="314"/>
      <c r="Z2" s="251"/>
      <c r="AA2" s="251"/>
      <c r="AB2" s="251"/>
      <c r="AC2" s="251"/>
      <c r="AD2" s="12"/>
      <c r="AF2" s="3">
        <f>DATE(Anno,AF1,1)</f>
        <v>44531</v>
      </c>
      <c r="AG2" s="39" t="s">
        <v>52</v>
      </c>
      <c r="AH2" s="40" t="s">
        <v>53</v>
      </c>
      <c r="AI2" s="40" t="s">
        <v>54</v>
      </c>
      <c r="AJ2" s="40" t="s">
        <v>55</v>
      </c>
      <c r="AK2" s="40" t="s">
        <v>56</v>
      </c>
      <c r="AL2" s="64" t="s">
        <v>57</v>
      </c>
      <c r="AM2" s="41" t="s">
        <v>58</v>
      </c>
      <c r="AV2" s="223" t="s">
        <v>83</v>
      </c>
      <c r="AW2" s="223"/>
    </row>
    <row r="3" spans="2:49" ht="13.5" customHeight="1" thickTop="1" x14ac:dyDescent="0.2">
      <c r="B3" s="24" t="s">
        <v>17</v>
      </c>
      <c r="C3" s="25"/>
      <c r="D3" s="25"/>
      <c r="E3" s="25"/>
      <c r="F3" s="26"/>
      <c r="G3" s="318">
        <f>'Riepilogo tsh'!B5</f>
        <v>0</v>
      </c>
      <c r="H3" s="319"/>
      <c r="I3" s="319"/>
      <c r="J3" s="319"/>
      <c r="K3" s="319"/>
      <c r="L3" s="319"/>
      <c r="M3" s="319"/>
      <c r="N3" s="319"/>
      <c r="O3" s="319"/>
      <c r="P3" s="319"/>
      <c r="Q3" s="319"/>
      <c r="R3" s="319"/>
      <c r="S3" s="320"/>
      <c r="T3" s="34"/>
      <c r="U3" s="34"/>
      <c r="V3" s="314"/>
      <c r="W3" s="314"/>
      <c r="X3" s="314"/>
      <c r="Y3" s="314"/>
      <c r="Z3" s="251"/>
      <c r="AA3" s="251"/>
      <c r="AB3" s="251"/>
      <c r="AC3" s="251"/>
      <c r="AD3" s="13"/>
      <c r="AG3" s="42">
        <f>(AF2-WEEKDAY(AF2,3))</f>
        <v>44529</v>
      </c>
      <c r="AH3" s="43">
        <f t="shared" ref="AH3:AM8" si="0">AG3+1</f>
        <v>44530</v>
      </c>
      <c r="AI3" s="43">
        <f t="shared" si="0"/>
        <v>44531</v>
      </c>
      <c r="AJ3" s="43">
        <f t="shared" si="0"/>
        <v>44532</v>
      </c>
      <c r="AK3" s="43">
        <f t="shared" si="0"/>
        <v>44533</v>
      </c>
      <c r="AL3" s="44">
        <f t="shared" si="0"/>
        <v>44534</v>
      </c>
      <c r="AM3" s="45">
        <f t="shared" si="0"/>
        <v>44535</v>
      </c>
    </row>
    <row r="4" spans="2:49" ht="13.5" customHeight="1" thickBot="1" x14ac:dyDescent="0.25">
      <c r="B4" s="27"/>
      <c r="C4" s="28"/>
      <c r="D4" s="28"/>
      <c r="E4" s="28"/>
      <c r="F4" s="29"/>
      <c r="G4" s="321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3"/>
      <c r="T4" s="35"/>
      <c r="U4" s="35"/>
      <c r="V4" s="314"/>
      <c r="W4" s="314"/>
      <c r="X4" s="314"/>
      <c r="Y4" s="314"/>
      <c r="Z4" s="251"/>
      <c r="AA4" s="251"/>
      <c r="AB4" s="251"/>
      <c r="AC4" s="251"/>
      <c r="AD4" s="13"/>
      <c r="AG4" s="46">
        <f>AM3+1</f>
        <v>44536</v>
      </c>
      <c r="AH4" s="10">
        <f t="shared" si="0"/>
        <v>44537</v>
      </c>
      <c r="AI4" s="10">
        <f t="shared" si="0"/>
        <v>44538</v>
      </c>
      <c r="AJ4" s="10">
        <f t="shared" si="0"/>
        <v>44539</v>
      </c>
      <c r="AK4" s="10">
        <f t="shared" si="0"/>
        <v>44540</v>
      </c>
      <c r="AL4" s="23">
        <f t="shared" si="0"/>
        <v>44541</v>
      </c>
      <c r="AM4" s="47">
        <f t="shared" si="0"/>
        <v>44542</v>
      </c>
    </row>
    <row r="5" spans="2:49" ht="13.5" customHeight="1" thickTop="1" x14ac:dyDescent="0.2">
      <c r="B5" s="24" t="s">
        <v>51</v>
      </c>
      <c r="C5" s="25"/>
      <c r="D5" s="25"/>
      <c r="E5" s="25"/>
      <c r="F5" s="26"/>
      <c r="G5" s="318">
        <f>'Riepilogo tsh'!B6</f>
        <v>0</v>
      </c>
      <c r="H5" s="319"/>
      <c r="I5" s="319"/>
      <c r="J5" s="319"/>
      <c r="K5" s="319"/>
      <c r="L5" s="319"/>
      <c r="M5" s="319"/>
      <c r="N5" s="319"/>
      <c r="O5" s="319"/>
      <c r="P5" s="319"/>
      <c r="Q5" s="319"/>
      <c r="R5" s="319"/>
      <c r="S5" s="320"/>
      <c r="T5" s="36"/>
      <c r="U5" s="36"/>
      <c r="V5" s="314"/>
      <c r="W5" s="314"/>
      <c r="X5" s="314"/>
      <c r="Y5" s="314"/>
      <c r="Z5" s="251"/>
      <c r="AA5" s="251"/>
      <c r="AB5" s="251"/>
      <c r="AC5" s="251"/>
      <c r="AD5" s="13"/>
      <c r="AG5" s="46">
        <f>AM4+1</f>
        <v>44543</v>
      </c>
      <c r="AH5" s="10">
        <f t="shared" si="0"/>
        <v>44544</v>
      </c>
      <c r="AI5" s="10">
        <f t="shared" si="0"/>
        <v>44545</v>
      </c>
      <c r="AJ5" s="10">
        <f t="shared" si="0"/>
        <v>44546</v>
      </c>
      <c r="AK5" s="10">
        <f t="shared" si="0"/>
        <v>44547</v>
      </c>
      <c r="AL5" s="23">
        <f t="shared" si="0"/>
        <v>44548</v>
      </c>
      <c r="AM5" s="47">
        <f t="shared" si="0"/>
        <v>44549</v>
      </c>
    </row>
    <row r="6" spans="2:49" ht="13.5" customHeight="1" thickBot="1" x14ac:dyDescent="0.25">
      <c r="B6" s="27"/>
      <c r="C6" s="28"/>
      <c r="D6" s="28"/>
      <c r="E6" s="28"/>
      <c r="F6" s="29"/>
      <c r="G6" s="321"/>
      <c r="H6" s="322"/>
      <c r="I6" s="322"/>
      <c r="J6" s="322"/>
      <c r="K6" s="322"/>
      <c r="L6" s="322"/>
      <c r="M6" s="322"/>
      <c r="N6" s="322"/>
      <c r="O6" s="322"/>
      <c r="P6" s="322"/>
      <c r="Q6" s="322"/>
      <c r="R6" s="322"/>
      <c r="S6" s="323"/>
      <c r="T6" s="35"/>
      <c r="U6" s="37"/>
      <c r="V6" s="314"/>
      <c r="W6" s="314"/>
      <c r="X6" s="314"/>
      <c r="Y6" s="314"/>
      <c r="Z6" s="251"/>
      <c r="AA6" s="251"/>
      <c r="AB6" s="251"/>
      <c r="AC6" s="251"/>
      <c r="AD6" s="13"/>
      <c r="AG6" s="46">
        <f>AM5+1</f>
        <v>44550</v>
      </c>
      <c r="AH6" s="10">
        <f t="shared" si="0"/>
        <v>44551</v>
      </c>
      <c r="AI6" s="10">
        <f t="shared" si="0"/>
        <v>44552</v>
      </c>
      <c r="AJ6" s="10">
        <f t="shared" si="0"/>
        <v>44553</v>
      </c>
      <c r="AK6" s="10">
        <f t="shared" si="0"/>
        <v>44554</v>
      </c>
      <c r="AL6" s="23">
        <f t="shared" si="0"/>
        <v>44555</v>
      </c>
      <c r="AM6" s="47">
        <f t="shared" si="0"/>
        <v>44556</v>
      </c>
    </row>
    <row r="7" spans="2:49" ht="13.5" customHeight="1" thickTop="1" x14ac:dyDescent="0.2">
      <c r="B7" s="327" t="s">
        <v>31</v>
      </c>
      <c r="C7" s="292">
        <f>'Impostazioni calendario'!F6</f>
        <v>2021</v>
      </c>
      <c r="D7" s="293"/>
      <c r="E7" s="293"/>
      <c r="F7" s="294"/>
      <c r="G7" s="326"/>
      <c r="H7" s="326"/>
      <c r="I7" s="326"/>
      <c r="J7" s="326"/>
      <c r="K7" s="30"/>
      <c r="L7" s="30"/>
      <c r="M7" s="30"/>
      <c r="N7" s="30"/>
      <c r="O7" s="30"/>
      <c r="P7" s="30"/>
      <c r="Q7" s="30"/>
      <c r="R7" s="31"/>
      <c r="S7" s="31"/>
      <c r="V7" s="317"/>
      <c r="W7" s="317"/>
      <c r="X7" s="317"/>
      <c r="Y7" s="317"/>
      <c r="Z7" s="251"/>
      <c r="AA7" s="251"/>
      <c r="AB7" s="251"/>
      <c r="AC7" s="251"/>
      <c r="AD7" s="13"/>
      <c r="AG7" s="46">
        <f>AM6+1</f>
        <v>44557</v>
      </c>
      <c r="AH7" s="10">
        <f t="shared" si="0"/>
        <v>44558</v>
      </c>
      <c r="AI7" s="10">
        <f t="shared" si="0"/>
        <v>44559</v>
      </c>
      <c r="AJ7" s="10">
        <f t="shared" si="0"/>
        <v>44560</v>
      </c>
      <c r="AK7" s="10">
        <f t="shared" si="0"/>
        <v>44561</v>
      </c>
      <c r="AL7" s="23">
        <f t="shared" si="0"/>
        <v>44562</v>
      </c>
      <c r="AM7" s="47">
        <f t="shared" si="0"/>
        <v>44563</v>
      </c>
      <c r="AP7" s="11"/>
    </row>
    <row r="8" spans="2:49" ht="13.5" customHeight="1" thickBot="1" x14ac:dyDescent="0.25">
      <c r="B8" s="328"/>
      <c r="C8" s="343"/>
      <c r="D8" s="344"/>
      <c r="E8" s="344"/>
      <c r="F8" s="345"/>
      <c r="T8" s="38"/>
      <c r="U8" s="30"/>
      <c r="V8" s="317"/>
      <c r="W8" s="317"/>
      <c r="X8" s="317"/>
      <c r="Y8" s="317"/>
      <c r="Z8" s="251"/>
      <c r="AA8" s="251"/>
      <c r="AB8" s="251"/>
      <c r="AC8" s="251"/>
      <c r="AD8" s="13"/>
      <c r="AG8" s="48">
        <f>AM7+1</f>
        <v>44564</v>
      </c>
      <c r="AH8" s="49">
        <f t="shared" si="0"/>
        <v>44565</v>
      </c>
      <c r="AI8" s="49">
        <f t="shared" si="0"/>
        <v>44566</v>
      </c>
      <c r="AJ8" s="49">
        <f t="shared" si="0"/>
        <v>44567</v>
      </c>
      <c r="AK8" s="49">
        <f t="shared" si="0"/>
        <v>44568</v>
      </c>
      <c r="AL8" s="50">
        <f t="shared" si="0"/>
        <v>44569</v>
      </c>
      <c r="AM8" s="51">
        <f t="shared" si="0"/>
        <v>44570</v>
      </c>
    </row>
    <row r="9" spans="2:49" ht="14.25" thickTop="1" thickBot="1" x14ac:dyDescent="0.25"/>
    <row r="10" spans="2:49" ht="20.100000000000001" customHeight="1" thickTop="1" thickBot="1" x14ac:dyDescent="0.25">
      <c r="B10" s="380" t="str">
        <f>AG1</f>
        <v>December</v>
      </c>
      <c r="C10" s="340"/>
      <c r="D10" s="340"/>
      <c r="E10" s="52" t="s">
        <v>52</v>
      </c>
      <c r="F10" s="53" t="s">
        <v>53</v>
      </c>
      <c r="G10" s="53" t="s">
        <v>54</v>
      </c>
      <c r="H10" s="53" t="s">
        <v>55</v>
      </c>
      <c r="I10" s="53" t="s">
        <v>56</v>
      </c>
      <c r="J10" s="54" t="s">
        <v>57</v>
      </c>
      <c r="K10" s="54" t="s">
        <v>58</v>
      </c>
      <c r="L10" s="53" t="s">
        <v>52</v>
      </c>
      <c r="M10" s="53" t="s">
        <v>53</v>
      </c>
      <c r="N10" s="53" t="s">
        <v>54</v>
      </c>
      <c r="O10" s="53" t="s">
        <v>55</v>
      </c>
      <c r="P10" s="53" t="s">
        <v>56</v>
      </c>
      <c r="Q10" s="54" t="s">
        <v>57</v>
      </c>
      <c r="R10" s="54" t="s">
        <v>58</v>
      </c>
      <c r="S10" s="53" t="s">
        <v>52</v>
      </c>
      <c r="T10" s="53" t="s">
        <v>53</v>
      </c>
      <c r="U10" s="53" t="s">
        <v>54</v>
      </c>
      <c r="V10" s="53" t="s">
        <v>55</v>
      </c>
      <c r="W10" s="53" t="s">
        <v>56</v>
      </c>
      <c r="X10" s="54" t="s">
        <v>57</v>
      </c>
      <c r="Y10" s="54" t="s">
        <v>58</v>
      </c>
      <c r="Z10" s="53" t="s">
        <v>52</v>
      </c>
      <c r="AA10" s="53" t="s">
        <v>53</v>
      </c>
      <c r="AB10" s="53" t="s">
        <v>54</v>
      </c>
      <c r="AC10" s="53" t="s">
        <v>55</v>
      </c>
      <c r="AD10" s="53" t="s">
        <v>56</v>
      </c>
      <c r="AE10" s="54" t="s">
        <v>57</v>
      </c>
      <c r="AF10" s="54" t="s">
        <v>58</v>
      </c>
      <c r="AG10" s="53" t="s">
        <v>52</v>
      </c>
      <c r="AH10" s="53" t="s">
        <v>53</v>
      </c>
      <c r="AI10" s="53" t="s">
        <v>54</v>
      </c>
      <c r="AJ10" s="53" t="s">
        <v>55</v>
      </c>
      <c r="AK10" s="53" t="s">
        <v>56</v>
      </c>
      <c r="AL10" s="54" t="s">
        <v>57</v>
      </c>
      <c r="AM10" s="54" t="s">
        <v>58</v>
      </c>
      <c r="AN10" s="53" t="s">
        <v>52</v>
      </c>
      <c r="AO10" s="53" t="s">
        <v>53</v>
      </c>
      <c r="AP10" s="53" t="s">
        <v>54</v>
      </c>
      <c r="AQ10" s="53" t="s">
        <v>55</v>
      </c>
      <c r="AR10" s="53" t="s">
        <v>56</v>
      </c>
      <c r="AS10" s="54" t="s">
        <v>57</v>
      </c>
      <c r="AT10" s="55" t="s">
        <v>58</v>
      </c>
      <c r="AU10" s="329" t="s">
        <v>64</v>
      </c>
    </row>
    <row r="11" spans="2:49" ht="20.100000000000001" customHeight="1" thickTop="1" thickBot="1" x14ac:dyDescent="0.25">
      <c r="B11" s="339"/>
      <c r="C11" s="340"/>
      <c r="D11" s="340"/>
      <c r="E11" s="56">
        <f t="shared" ref="E11:K11" si="1">AG3</f>
        <v>44529</v>
      </c>
      <c r="F11" s="57">
        <f t="shared" si="1"/>
        <v>44530</v>
      </c>
      <c r="G11" s="57">
        <f t="shared" si="1"/>
        <v>44531</v>
      </c>
      <c r="H11" s="57">
        <f t="shared" si="1"/>
        <v>44532</v>
      </c>
      <c r="I11" s="57">
        <f t="shared" si="1"/>
        <v>44533</v>
      </c>
      <c r="J11" s="58">
        <f t="shared" si="1"/>
        <v>44534</v>
      </c>
      <c r="K11" s="58">
        <f t="shared" si="1"/>
        <v>44535</v>
      </c>
      <c r="L11" s="57">
        <f t="shared" ref="L11:R11" si="2">AG4</f>
        <v>44536</v>
      </c>
      <c r="M11" s="57">
        <f t="shared" si="2"/>
        <v>44537</v>
      </c>
      <c r="N11" s="57">
        <f t="shared" si="2"/>
        <v>44538</v>
      </c>
      <c r="O11" s="57">
        <f t="shared" si="2"/>
        <v>44539</v>
      </c>
      <c r="P11" s="57">
        <f t="shared" si="2"/>
        <v>44540</v>
      </c>
      <c r="Q11" s="58">
        <f t="shared" si="2"/>
        <v>44541</v>
      </c>
      <c r="R11" s="58">
        <f t="shared" si="2"/>
        <v>44542</v>
      </c>
      <c r="S11" s="57">
        <f t="shared" ref="S11:Y11" si="3">AG5</f>
        <v>44543</v>
      </c>
      <c r="T11" s="57">
        <f t="shared" si="3"/>
        <v>44544</v>
      </c>
      <c r="U11" s="57">
        <f t="shared" si="3"/>
        <v>44545</v>
      </c>
      <c r="V11" s="57">
        <f t="shared" si="3"/>
        <v>44546</v>
      </c>
      <c r="W11" s="57">
        <f t="shared" si="3"/>
        <v>44547</v>
      </c>
      <c r="X11" s="58">
        <f t="shared" si="3"/>
        <v>44548</v>
      </c>
      <c r="Y11" s="58">
        <f t="shared" si="3"/>
        <v>44549</v>
      </c>
      <c r="Z11" s="57">
        <f t="shared" ref="Z11:AF11" si="4">AG6</f>
        <v>44550</v>
      </c>
      <c r="AA11" s="57">
        <f t="shared" si="4"/>
        <v>44551</v>
      </c>
      <c r="AB11" s="57">
        <f t="shared" si="4"/>
        <v>44552</v>
      </c>
      <c r="AC11" s="57">
        <f t="shared" si="4"/>
        <v>44553</v>
      </c>
      <c r="AD11" s="57">
        <f t="shared" si="4"/>
        <v>44554</v>
      </c>
      <c r="AE11" s="58">
        <f t="shared" si="4"/>
        <v>44555</v>
      </c>
      <c r="AF11" s="58">
        <f t="shared" si="4"/>
        <v>44556</v>
      </c>
      <c r="AG11" s="57">
        <f t="shared" ref="AG11:AL11" si="5">AG7</f>
        <v>44557</v>
      </c>
      <c r="AH11" s="57">
        <f t="shared" si="5"/>
        <v>44558</v>
      </c>
      <c r="AI11" s="57">
        <f t="shared" si="5"/>
        <v>44559</v>
      </c>
      <c r="AJ11" s="57">
        <f t="shared" si="5"/>
        <v>44560</v>
      </c>
      <c r="AK11" s="57">
        <f t="shared" si="5"/>
        <v>44561</v>
      </c>
      <c r="AL11" s="57">
        <f t="shared" si="5"/>
        <v>44562</v>
      </c>
      <c r="AM11" s="57">
        <f t="shared" ref="AM11:AR11" si="6">AG8</f>
        <v>44564</v>
      </c>
      <c r="AN11" s="57">
        <f t="shared" si="6"/>
        <v>44565</v>
      </c>
      <c r="AO11" s="57">
        <f t="shared" si="6"/>
        <v>44566</v>
      </c>
      <c r="AP11" s="57">
        <f t="shared" si="6"/>
        <v>44567</v>
      </c>
      <c r="AQ11" s="57">
        <f t="shared" si="6"/>
        <v>44568</v>
      </c>
      <c r="AR11" s="57">
        <f t="shared" si="6"/>
        <v>44569</v>
      </c>
      <c r="AS11" s="57"/>
      <c r="AT11" s="59">
        <f>AM8</f>
        <v>44570</v>
      </c>
      <c r="AU11" s="330"/>
    </row>
    <row r="12" spans="2:49" ht="20.100000000000001" customHeight="1" thickTop="1" x14ac:dyDescent="0.2">
      <c r="B12" s="324" t="str">
        <f>'Riepilogo tsh'!B12</f>
        <v>Institutional research</v>
      </c>
      <c r="C12" s="325"/>
      <c r="D12" s="325"/>
      <c r="E12" s="96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7"/>
      <c r="AL12" s="97"/>
      <c r="AM12" s="97"/>
      <c r="AN12" s="98"/>
      <c r="AO12" s="98"/>
      <c r="AP12" s="98"/>
      <c r="AQ12" s="98"/>
      <c r="AR12" s="98"/>
      <c r="AS12" s="98"/>
      <c r="AT12" s="99"/>
      <c r="AU12" s="100">
        <f>SUM(E12:AT12)</f>
        <v>0</v>
      </c>
    </row>
    <row r="13" spans="2:49" ht="13.5" customHeight="1" x14ac:dyDescent="0.2">
      <c r="B13" s="341">
        <f>'Riepilogo tsh'!B13</f>
        <v>0</v>
      </c>
      <c r="C13" s="342"/>
      <c r="D13" s="342"/>
      <c r="E13" s="139">
        <f>SUM(E14:E18)</f>
        <v>0</v>
      </c>
      <c r="F13" s="139">
        <f t="shared" ref="F13:AT13" si="7">SUM(F14:F18)</f>
        <v>0</v>
      </c>
      <c r="G13" s="139">
        <f t="shared" si="7"/>
        <v>0</v>
      </c>
      <c r="H13" s="139">
        <f t="shared" si="7"/>
        <v>0</v>
      </c>
      <c r="I13" s="139">
        <f t="shared" si="7"/>
        <v>0</v>
      </c>
      <c r="J13" s="139">
        <f t="shared" si="7"/>
        <v>0</v>
      </c>
      <c r="K13" s="139">
        <f t="shared" si="7"/>
        <v>0</v>
      </c>
      <c r="L13" s="139">
        <f t="shared" si="7"/>
        <v>0</v>
      </c>
      <c r="M13" s="139">
        <f t="shared" si="7"/>
        <v>0</v>
      </c>
      <c r="N13" s="139">
        <f t="shared" si="7"/>
        <v>0</v>
      </c>
      <c r="O13" s="139">
        <f t="shared" si="7"/>
        <v>0</v>
      </c>
      <c r="P13" s="139">
        <f t="shared" si="7"/>
        <v>0</v>
      </c>
      <c r="Q13" s="139">
        <f t="shared" si="7"/>
        <v>0</v>
      </c>
      <c r="R13" s="139">
        <f t="shared" si="7"/>
        <v>0</v>
      </c>
      <c r="S13" s="139">
        <f t="shared" si="7"/>
        <v>0</v>
      </c>
      <c r="T13" s="139">
        <f t="shared" si="7"/>
        <v>0</v>
      </c>
      <c r="U13" s="139">
        <f t="shared" si="7"/>
        <v>0</v>
      </c>
      <c r="V13" s="139">
        <f t="shared" si="7"/>
        <v>0</v>
      </c>
      <c r="W13" s="139">
        <f t="shared" si="7"/>
        <v>0</v>
      </c>
      <c r="X13" s="139">
        <f t="shared" si="7"/>
        <v>0</v>
      </c>
      <c r="Y13" s="139">
        <f t="shared" si="7"/>
        <v>0</v>
      </c>
      <c r="Z13" s="139">
        <f t="shared" si="7"/>
        <v>0</v>
      </c>
      <c r="AA13" s="139">
        <f t="shared" si="7"/>
        <v>0</v>
      </c>
      <c r="AB13" s="139">
        <f t="shared" si="7"/>
        <v>0</v>
      </c>
      <c r="AC13" s="139">
        <f t="shared" si="7"/>
        <v>0</v>
      </c>
      <c r="AD13" s="139">
        <f t="shared" si="7"/>
        <v>0</v>
      </c>
      <c r="AE13" s="139">
        <f t="shared" si="7"/>
        <v>0</v>
      </c>
      <c r="AF13" s="139">
        <f t="shared" si="7"/>
        <v>0</v>
      </c>
      <c r="AG13" s="139">
        <f t="shared" si="7"/>
        <v>0</v>
      </c>
      <c r="AH13" s="139">
        <f t="shared" si="7"/>
        <v>0</v>
      </c>
      <c r="AI13" s="139">
        <f t="shared" si="7"/>
        <v>0</v>
      </c>
      <c r="AJ13" s="139">
        <f t="shared" si="7"/>
        <v>0</v>
      </c>
      <c r="AK13" s="139">
        <f t="shared" si="7"/>
        <v>0</v>
      </c>
      <c r="AL13" s="139">
        <f t="shared" si="7"/>
        <v>0</v>
      </c>
      <c r="AM13" s="139">
        <f t="shared" si="7"/>
        <v>0</v>
      </c>
      <c r="AN13" s="139">
        <f t="shared" si="7"/>
        <v>0</v>
      </c>
      <c r="AO13" s="139">
        <f t="shared" si="7"/>
        <v>0</v>
      </c>
      <c r="AP13" s="139">
        <f t="shared" si="7"/>
        <v>0</v>
      </c>
      <c r="AQ13" s="139">
        <f t="shared" si="7"/>
        <v>0</v>
      </c>
      <c r="AR13" s="139">
        <f t="shared" si="7"/>
        <v>0</v>
      </c>
      <c r="AS13" s="139">
        <f t="shared" si="7"/>
        <v>0</v>
      </c>
      <c r="AT13" s="139">
        <f t="shared" si="7"/>
        <v>0</v>
      </c>
      <c r="AU13" s="101">
        <f t="shared" ref="AU13:AU22" si="8">SUM(E13:AT13)</f>
        <v>0</v>
      </c>
    </row>
    <row r="14" spans="2:49" ht="13.5" customHeight="1" x14ac:dyDescent="0.2">
      <c r="B14" s="315" t="str">
        <f>'Riepilogo tsh'!L13</f>
        <v>WP1</v>
      </c>
      <c r="C14" s="316"/>
      <c r="D14" s="316"/>
      <c r="E14" s="170"/>
      <c r="F14" s="170"/>
      <c r="G14" s="170"/>
      <c r="H14" s="170"/>
      <c r="I14" s="170"/>
      <c r="J14" s="170"/>
      <c r="K14" s="170"/>
      <c r="L14" s="170"/>
      <c r="M14" s="170"/>
      <c r="N14" s="170"/>
      <c r="O14" s="170"/>
      <c r="P14" s="170"/>
      <c r="Q14" s="170"/>
      <c r="R14" s="170"/>
      <c r="S14" s="170"/>
      <c r="T14" s="170"/>
      <c r="U14" s="170"/>
      <c r="V14" s="170"/>
      <c r="W14" s="170"/>
      <c r="X14" s="170"/>
      <c r="Y14" s="170"/>
      <c r="Z14" s="170"/>
      <c r="AA14" s="170"/>
      <c r="AB14" s="170"/>
      <c r="AC14" s="170"/>
      <c r="AD14" s="170"/>
      <c r="AE14" s="170"/>
      <c r="AF14" s="170"/>
      <c r="AG14" s="170"/>
      <c r="AH14" s="170"/>
      <c r="AI14" s="170"/>
      <c r="AJ14" s="170"/>
      <c r="AK14" s="170"/>
      <c r="AL14" s="170"/>
      <c r="AM14" s="170"/>
      <c r="AN14" s="171"/>
      <c r="AO14" s="171"/>
      <c r="AP14" s="171"/>
      <c r="AQ14" s="171"/>
      <c r="AR14" s="171"/>
      <c r="AS14" s="171"/>
      <c r="AT14" s="171"/>
      <c r="AU14" s="172">
        <f t="shared" si="8"/>
        <v>0</v>
      </c>
    </row>
    <row r="15" spans="2:49" ht="13.5" customHeight="1" x14ac:dyDescent="0.2">
      <c r="B15" s="315" t="str">
        <f>'Riepilogo tsh'!M13</f>
        <v>WP2</v>
      </c>
      <c r="C15" s="316"/>
      <c r="D15" s="316"/>
      <c r="E15" s="170"/>
      <c r="F15" s="173"/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Q15" s="170"/>
      <c r="R15" s="170"/>
      <c r="S15" s="170"/>
      <c r="T15" s="170"/>
      <c r="U15" s="170"/>
      <c r="V15" s="170"/>
      <c r="W15" s="170"/>
      <c r="X15" s="170"/>
      <c r="Y15" s="170"/>
      <c r="Z15" s="170"/>
      <c r="AA15" s="170"/>
      <c r="AB15" s="170"/>
      <c r="AC15" s="170"/>
      <c r="AD15" s="170"/>
      <c r="AE15" s="170"/>
      <c r="AF15" s="170"/>
      <c r="AG15" s="170"/>
      <c r="AH15" s="170"/>
      <c r="AI15" s="170"/>
      <c r="AJ15" s="170"/>
      <c r="AK15" s="170"/>
      <c r="AL15" s="170"/>
      <c r="AM15" s="170"/>
      <c r="AN15" s="171"/>
      <c r="AO15" s="171"/>
      <c r="AP15" s="171"/>
      <c r="AQ15" s="171"/>
      <c r="AR15" s="171"/>
      <c r="AS15" s="171"/>
      <c r="AT15" s="171"/>
      <c r="AU15" s="169">
        <f t="shared" si="8"/>
        <v>0</v>
      </c>
    </row>
    <row r="16" spans="2:49" ht="13.5" customHeight="1" x14ac:dyDescent="0.2">
      <c r="B16" s="315" t="str">
        <f>'Riepilogo tsh'!N13</f>
        <v>WP3</v>
      </c>
      <c r="C16" s="316"/>
      <c r="D16" s="316"/>
      <c r="E16" s="170"/>
      <c r="F16" s="170"/>
      <c r="G16" s="170"/>
      <c r="H16" s="170"/>
      <c r="I16" s="170"/>
      <c r="J16" s="170"/>
      <c r="K16" s="170"/>
      <c r="L16" s="170"/>
      <c r="M16" s="170"/>
      <c r="N16" s="170"/>
      <c r="O16" s="170"/>
      <c r="P16" s="170"/>
      <c r="Q16" s="170"/>
      <c r="R16" s="170"/>
      <c r="S16" s="170"/>
      <c r="T16" s="170"/>
      <c r="U16" s="170"/>
      <c r="V16" s="170"/>
      <c r="W16" s="170"/>
      <c r="X16" s="170"/>
      <c r="Y16" s="170"/>
      <c r="Z16" s="170"/>
      <c r="AA16" s="170"/>
      <c r="AB16" s="170"/>
      <c r="AC16" s="170"/>
      <c r="AD16" s="170"/>
      <c r="AE16" s="170"/>
      <c r="AF16" s="170"/>
      <c r="AG16" s="170"/>
      <c r="AH16" s="170"/>
      <c r="AI16" s="170"/>
      <c r="AJ16" s="170"/>
      <c r="AK16" s="170"/>
      <c r="AL16" s="170"/>
      <c r="AM16" s="170"/>
      <c r="AN16" s="171"/>
      <c r="AO16" s="171"/>
      <c r="AP16" s="171"/>
      <c r="AQ16" s="171"/>
      <c r="AR16" s="171"/>
      <c r="AS16" s="171"/>
      <c r="AT16" s="171"/>
      <c r="AU16" s="172">
        <f t="shared" si="8"/>
        <v>0</v>
      </c>
    </row>
    <row r="17" spans="2:47" ht="13.5" customHeight="1" x14ac:dyDescent="0.2">
      <c r="B17" s="346" t="str">
        <f>'Riepilogo tsh'!O13</f>
        <v>WP 4</v>
      </c>
      <c r="C17" s="347"/>
      <c r="D17" s="347"/>
      <c r="E17" s="170"/>
      <c r="F17" s="170"/>
      <c r="G17" s="170"/>
      <c r="H17" s="170"/>
      <c r="I17" s="170"/>
      <c r="J17" s="170"/>
      <c r="K17" s="170"/>
      <c r="L17" s="170"/>
      <c r="M17" s="170"/>
      <c r="N17" s="170"/>
      <c r="O17" s="170"/>
      <c r="P17" s="170"/>
      <c r="Q17" s="170"/>
      <c r="R17" s="170"/>
      <c r="S17" s="170"/>
      <c r="T17" s="170"/>
      <c r="U17" s="170"/>
      <c r="V17" s="170"/>
      <c r="W17" s="170"/>
      <c r="X17" s="170"/>
      <c r="Y17" s="170"/>
      <c r="Z17" s="170"/>
      <c r="AA17" s="170"/>
      <c r="AB17" s="170"/>
      <c r="AC17" s="170"/>
      <c r="AD17" s="170"/>
      <c r="AE17" s="170"/>
      <c r="AF17" s="170"/>
      <c r="AG17" s="170"/>
      <c r="AH17" s="170"/>
      <c r="AI17" s="170"/>
      <c r="AJ17" s="170"/>
      <c r="AK17" s="170"/>
      <c r="AL17" s="170"/>
      <c r="AM17" s="170"/>
      <c r="AN17" s="171"/>
      <c r="AO17" s="171"/>
      <c r="AP17" s="171"/>
      <c r="AQ17" s="171"/>
      <c r="AR17" s="171"/>
      <c r="AS17" s="171"/>
      <c r="AT17" s="171"/>
      <c r="AU17" s="169">
        <f t="shared" si="8"/>
        <v>0</v>
      </c>
    </row>
    <row r="18" spans="2:47" ht="13.5" customHeight="1" x14ac:dyDescent="0.2">
      <c r="B18" s="375" t="s">
        <v>116</v>
      </c>
      <c r="C18" s="376"/>
      <c r="D18" s="377"/>
      <c r="E18" s="170"/>
      <c r="F18" s="170"/>
      <c r="G18" s="170"/>
      <c r="H18" s="170"/>
      <c r="I18" s="170"/>
      <c r="J18" s="170"/>
      <c r="K18" s="170"/>
      <c r="L18" s="170"/>
      <c r="M18" s="170"/>
      <c r="N18" s="170"/>
      <c r="O18" s="170"/>
      <c r="P18" s="170"/>
      <c r="Q18" s="170"/>
      <c r="R18" s="170"/>
      <c r="S18" s="170"/>
      <c r="T18" s="170"/>
      <c r="U18" s="170"/>
      <c r="V18" s="170"/>
      <c r="W18" s="170"/>
      <c r="X18" s="170"/>
      <c r="Y18" s="170"/>
      <c r="Z18" s="170"/>
      <c r="AA18" s="170"/>
      <c r="AB18" s="170"/>
      <c r="AC18" s="170"/>
      <c r="AD18" s="170"/>
      <c r="AE18" s="170"/>
      <c r="AF18" s="170"/>
      <c r="AG18" s="170"/>
      <c r="AH18" s="170"/>
      <c r="AI18" s="170"/>
      <c r="AJ18" s="170"/>
      <c r="AK18" s="170"/>
      <c r="AL18" s="170"/>
      <c r="AM18" s="170"/>
      <c r="AN18" s="171"/>
      <c r="AO18" s="171"/>
      <c r="AP18" s="171"/>
      <c r="AQ18" s="171"/>
      <c r="AR18" s="171"/>
      <c r="AS18" s="171"/>
      <c r="AT18" s="171"/>
      <c r="AU18" s="169"/>
    </row>
    <row r="19" spans="2:47" ht="13.5" customHeight="1" x14ac:dyDescent="0.2">
      <c r="B19" s="378" t="s">
        <v>24</v>
      </c>
      <c r="C19" s="379"/>
      <c r="D19" s="379"/>
      <c r="E19" s="162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3"/>
      <c r="R19" s="163"/>
      <c r="S19" s="163"/>
      <c r="T19" s="163"/>
      <c r="U19" s="163"/>
      <c r="V19" s="163"/>
      <c r="W19" s="163"/>
      <c r="X19" s="163"/>
      <c r="Y19" s="163"/>
      <c r="Z19" s="163"/>
      <c r="AA19" s="163"/>
      <c r="AB19" s="163"/>
      <c r="AC19" s="163"/>
      <c r="AD19" s="163"/>
      <c r="AE19" s="163"/>
      <c r="AF19" s="163"/>
      <c r="AG19" s="163"/>
      <c r="AH19" s="163"/>
      <c r="AI19" s="163"/>
      <c r="AJ19" s="163"/>
      <c r="AK19" s="163"/>
      <c r="AL19" s="163"/>
      <c r="AM19" s="163"/>
      <c r="AN19" s="164"/>
      <c r="AO19" s="164"/>
      <c r="AP19" s="164"/>
      <c r="AQ19" s="164"/>
      <c r="AR19" s="164"/>
      <c r="AS19" s="164"/>
      <c r="AT19" s="165"/>
      <c r="AU19" s="102">
        <f t="shared" si="8"/>
        <v>0</v>
      </c>
    </row>
    <row r="20" spans="2:47" x14ac:dyDescent="0.2">
      <c r="B20" s="358" t="s">
        <v>26</v>
      </c>
      <c r="C20" s="359"/>
      <c r="D20" s="359"/>
      <c r="E20" s="103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104"/>
      <c r="AM20" s="104"/>
      <c r="AN20" s="105"/>
      <c r="AO20" s="105"/>
      <c r="AP20" s="105"/>
      <c r="AQ20" s="105"/>
      <c r="AR20" s="105"/>
      <c r="AS20" s="105"/>
      <c r="AT20" s="106"/>
      <c r="AU20" s="107">
        <f t="shared" si="8"/>
        <v>0</v>
      </c>
    </row>
    <row r="21" spans="2:47" ht="13.5" thickBot="1" x14ac:dyDescent="0.25">
      <c r="B21" s="360" t="s">
        <v>28</v>
      </c>
      <c r="C21" s="361"/>
      <c r="D21" s="361"/>
      <c r="E21" s="108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110"/>
      <c r="AO21" s="110"/>
      <c r="AP21" s="110"/>
      <c r="AQ21" s="110"/>
      <c r="AR21" s="110"/>
      <c r="AS21" s="110"/>
      <c r="AT21" s="111"/>
      <c r="AU21" s="112">
        <f t="shared" si="8"/>
        <v>0</v>
      </c>
    </row>
    <row r="22" spans="2:47" ht="14.25" thickTop="1" thickBot="1" x14ac:dyDescent="0.25">
      <c r="B22" s="360" t="s">
        <v>63</v>
      </c>
      <c r="C22" s="361"/>
      <c r="D22" s="361"/>
      <c r="E22" s="140">
        <f>E12+E13+E19+E20+E21</f>
        <v>0</v>
      </c>
      <c r="F22" s="140">
        <f t="shared" ref="F22:AT22" si="9">F12+F13+F19+F20+F21</f>
        <v>0</v>
      </c>
      <c r="G22" s="140">
        <f t="shared" si="9"/>
        <v>0</v>
      </c>
      <c r="H22" s="140">
        <f t="shared" si="9"/>
        <v>0</v>
      </c>
      <c r="I22" s="140">
        <f t="shared" si="9"/>
        <v>0</v>
      </c>
      <c r="J22" s="140">
        <f t="shared" si="9"/>
        <v>0</v>
      </c>
      <c r="K22" s="140">
        <f t="shared" si="9"/>
        <v>0</v>
      </c>
      <c r="L22" s="140">
        <f t="shared" si="9"/>
        <v>0</v>
      </c>
      <c r="M22" s="140">
        <f t="shared" si="9"/>
        <v>0</v>
      </c>
      <c r="N22" s="140">
        <f t="shared" si="9"/>
        <v>0</v>
      </c>
      <c r="O22" s="140">
        <f t="shared" si="9"/>
        <v>0</v>
      </c>
      <c r="P22" s="140">
        <f t="shared" si="9"/>
        <v>0</v>
      </c>
      <c r="Q22" s="140">
        <f t="shared" si="9"/>
        <v>0</v>
      </c>
      <c r="R22" s="140">
        <f t="shared" si="9"/>
        <v>0</v>
      </c>
      <c r="S22" s="140">
        <f t="shared" si="9"/>
        <v>0</v>
      </c>
      <c r="T22" s="140">
        <f t="shared" si="9"/>
        <v>0</v>
      </c>
      <c r="U22" s="140">
        <f t="shared" si="9"/>
        <v>0</v>
      </c>
      <c r="V22" s="140">
        <f t="shared" si="9"/>
        <v>0</v>
      </c>
      <c r="W22" s="140">
        <f t="shared" si="9"/>
        <v>0</v>
      </c>
      <c r="X22" s="140">
        <f t="shared" si="9"/>
        <v>0</v>
      </c>
      <c r="Y22" s="140">
        <f t="shared" si="9"/>
        <v>0</v>
      </c>
      <c r="Z22" s="140">
        <f t="shared" si="9"/>
        <v>0</v>
      </c>
      <c r="AA22" s="140">
        <f t="shared" si="9"/>
        <v>0</v>
      </c>
      <c r="AB22" s="140">
        <f t="shared" si="9"/>
        <v>0</v>
      </c>
      <c r="AC22" s="140">
        <f t="shared" si="9"/>
        <v>0</v>
      </c>
      <c r="AD22" s="140">
        <f t="shared" si="9"/>
        <v>0</v>
      </c>
      <c r="AE22" s="140">
        <f t="shared" si="9"/>
        <v>0</v>
      </c>
      <c r="AF22" s="140">
        <f t="shared" si="9"/>
        <v>0</v>
      </c>
      <c r="AG22" s="140">
        <f t="shared" si="9"/>
        <v>0</v>
      </c>
      <c r="AH22" s="140">
        <f t="shared" si="9"/>
        <v>0</v>
      </c>
      <c r="AI22" s="140">
        <f t="shared" si="9"/>
        <v>0</v>
      </c>
      <c r="AJ22" s="140">
        <f t="shared" si="9"/>
        <v>0</v>
      </c>
      <c r="AK22" s="140">
        <f t="shared" si="9"/>
        <v>0</v>
      </c>
      <c r="AL22" s="140">
        <f t="shared" si="9"/>
        <v>0</v>
      </c>
      <c r="AM22" s="140">
        <f t="shared" si="9"/>
        <v>0</v>
      </c>
      <c r="AN22" s="140">
        <f t="shared" si="9"/>
        <v>0</v>
      </c>
      <c r="AO22" s="140">
        <f t="shared" si="9"/>
        <v>0</v>
      </c>
      <c r="AP22" s="140">
        <f t="shared" si="9"/>
        <v>0</v>
      </c>
      <c r="AQ22" s="140">
        <f t="shared" si="9"/>
        <v>0</v>
      </c>
      <c r="AR22" s="140">
        <f t="shared" si="9"/>
        <v>0</v>
      </c>
      <c r="AS22" s="140">
        <f t="shared" si="9"/>
        <v>0</v>
      </c>
      <c r="AT22" s="140">
        <f t="shared" si="9"/>
        <v>0</v>
      </c>
      <c r="AU22" s="111">
        <f t="shared" si="8"/>
        <v>0</v>
      </c>
    </row>
    <row r="23" spans="2:47" ht="14.25" thickTop="1" thickBot="1" x14ac:dyDescent="0.25">
      <c r="B23" s="61"/>
      <c r="C23" s="61"/>
      <c r="D23" s="61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3"/>
      <c r="AO23" s="63"/>
      <c r="AP23" s="63"/>
      <c r="AQ23" s="63"/>
      <c r="AR23" s="63"/>
      <c r="AS23" s="63"/>
      <c r="AT23" s="63"/>
    </row>
    <row r="24" spans="2:47" ht="22.5" customHeight="1" thickTop="1" x14ac:dyDescent="0.2">
      <c r="B24" s="362" t="s">
        <v>60</v>
      </c>
      <c r="C24" s="363"/>
      <c r="D24" s="374">
        <f>'Riepilogo tsh'!B13</f>
        <v>0</v>
      </c>
      <c r="E24" s="374"/>
      <c r="F24" s="374"/>
      <c r="G24" s="374"/>
      <c r="H24" s="374"/>
      <c r="I24" s="331"/>
      <c r="J24" s="331"/>
      <c r="K24" s="331"/>
      <c r="L24" s="331"/>
      <c r="M24" s="331"/>
      <c r="N24" s="331"/>
      <c r="O24" s="331"/>
      <c r="P24" s="331"/>
      <c r="Q24" s="331"/>
      <c r="R24" s="331"/>
      <c r="S24" s="331"/>
      <c r="T24" s="331"/>
      <c r="U24" s="331"/>
      <c r="V24" s="331"/>
      <c r="W24" s="331"/>
      <c r="X24" s="331"/>
      <c r="Y24" s="331"/>
      <c r="Z24" s="331"/>
      <c r="AA24" s="331"/>
      <c r="AB24" s="331"/>
      <c r="AC24" s="331"/>
      <c r="AD24" s="331"/>
      <c r="AE24" s="331"/>
      <c r="AF24" s="331"/>
      <c r="AG24" s="331"/>
      <c r="AH24" s="331"/>
      <c r="AI24" s="331"/>
      <c r="AJ24" s="331"/>
      <c r="AK24" s="331"/>
      <c r="AL24" s="331"/>
      <c r="AM24" s="331"/>
      <c r="AN24" s="331"/>
      <c r="AO24" s="331"/>
      <c r="AP24" s="331"/>
      <c r="AQ24" s="331"/>
      <c r="AR24" s="331"/>
      <c r="AS24" s="331"/>
      <c r="AT24" s="331"/>
      <c r="AU24" s="332"/>
    </row>
    <row r="25" spans="2:47" ht="22.5" customHeight="1" x14ac:dyDescent="0.2">
      <c r="B25" s="364"/>
      <c r="C25" s="365"/>
      <c r="D25" s="370"/>
      <c r="E25" s="370"/>
      <c r="F25" s="370"/>
      <c r="G25" s="370"/>
      <c r="H25" s="370"/>
      <c r="I25" s="371"/>
      <c r="J25" s="371"/>
      <c r="K25" s="371"/>
      <c r="L25" s="371"/>
      <c r="M25" s="371"/>
      <c r="N25" s="371"/>
      <c r="O25" s="371"/>
      <c r="P25" s="371"/>
      <c r="Q25" s="371"/>
      <c r="R25" s="371"/>
      <c r="S25" s="371"/>
      <c r="T25" s="371"/>
      <c r="U25" s="371"/>
      <c r="V25" s="371"/>
      <c r="W25" s="371"/>
      <c r="X25" s="371"/>
      <c r="Y25" s="371"/>
      <c r="Z25" s="371"/>
      <c r="AA25" s="371"/>
      <c r="AB25" s="371"/>
      <c r="AC25" s="371"/>
      <c r="AD25" s="371"/>
      <c r="AE25" s="371"/>
      <c r="AF25" s="371"/>
      <c r="AG25" s="371"/>
      <c r="AH25" s="371"/>
      <c r="AI25" s="371"/>
      <c r="AJ25" s="371"/>
      <c r="AK25" s="371"/>
      <c r="AL25" s="371"/>
      <c r="AM25" s="371"/>
      <c r="AN25" s="371"/>
      <c r="AO25" s="371"/>
      <c r="AP25" s="371"/>
      <c r="AQ25" s="371"/>
      <c r="AR25" s="371"/>
      <c r="AS25" s="371"/>
      <c r="AT25" s="371"/>
      <c r="AU25" s="372"/>
    </row>
    <row r="26" spans="2:47" ht="22.5" customHeight="1" x14ac:dyDescent="0.2">
      <c r="B26" s="364"/>
      <c r="C26" s="365"/>
      <c r="D26" s="370"/>
      <c r="E26" s="370"/>
      <c r="F26" s="370"/>
      <c r="G26" s="370"/>
      <c r="H26" s="370"/>
      <c r="I26" s="371"/>
      <c r="J26" s="371"/>
      <c r="K26" s="371"/>
      <c r="L26" s="371"/>
      <c r="M26" s="371"/>
      <c r="N26" s="371"/>
      <c r="O26" s="371"/>
      <c r="P26" s="371"/>
      <c r="Q26" s="371"/>
      <c r="R26" s="371"/>
      <c r="S26" s="371"/>
      <c r="T26" s="371"/>
      <c r="U26" s="371"/>
      <c r="V26" s="371"/>
      <c r="W26" s="371"/>
      <c r="X26" s="371"/>
      <c r="Y26" s="371"/>
      <c r="Z26" s="371"/>
      <c r="AA26" s="371"/>
      <c r="AB26" s="371"/>
      <c r="AC26" s="371"/>
      <c r="AD26" s="371"/>
      <c r="AE26" s="371"/>
      <c r="AF26" s="371"/>
      <c r="AG26" s="371"/>
      <c r="AH26" s="371"/>
      <c r="AI26" s="371"/>
      <c r="AJ26" s="371"/>
      <c r="AK26" s="371"/>
      <c r="AL26" s="371"/>
      <c r="AM26" s="371"/>
      <c r="AN26" s="371"/>
      <c r="AO26" s="371"/>
      <c r="AP26" s="371"/>
      <c r="AQ26" s="371"/>
      <c r="AR26" s="371"/>
      <c r="AS26" s="371"/>
      <c r="AT26" s="371"/>
      <c r="AU26" s="372"/>
    </row>
    <row r="27" spans="2:47" ht="22.5" customHeight="1" x14ac:dyDescent="0.2">
      <c r="B27" s="364"/>
      <c r="C27" s="365"/>
      <c r="D27" s="370"/>
      <c r="E27" s="370"/>
      <c r="F27" s="370"/>
      <c r="G27" s="370"/>
      <c r="H27" s="370"/>
      <c r="I27" s="371"/>
      <c r="J27" s="371"/>
      <c r="K27" s="371"/>
      <c r="L27" s="371"/>
      <c r="M27" s="371"/>
      <c r="N27" s="371"/>
      <c r="O27" s="371"/>
      <c r="P27" s="371"/>
      <c r="Q27" s="371"/>
      <c r="R27" s="371"/>
      <c r="S27" s="371"/>
      <c r="T27" s="371"/>
      <c r="U27" s="371"/>
      <c r="V27" s="371"/>
      <c r="W27" s="371"/>
      <c r="X27" s="371"/>
      <c r="Y27" s="371"/>
      <c r="Z27" s="371"/>
      <c r="AA27" s="371"/>
      <c r="AB27" s="371"/>
      <c r="AC27" s="371"/>
      <c r="AD27" s="371"/>
      <c r="AE27" s="371"/>
      <c r="AF27" s="371"/>
      <c r="AG27" s="371"/>
      <c r="AH27" s="371"/>
      <c r="AI27" s="371"/>
      <c r="AJ27" s="371"/>
      <c r="AK27" s="371"/>
      <c r="AL27" s="371"/>
      <c r="AM27" s="371"/>
      <c r="AN27" s="371"/>
      <c r="AO27" s="371"/>
      <c r="AP27" s="371"/>
      <c r="AQ27" s="371"/>
      <c r="AR27" s="371"/>
      <c r="AS27" s="371"/>
      <c r="AT27" s="371"/>
      <c r="AU27" s="372"/>
    </row>
    <row r="28" spans="2:47" ht="22.5" customHeight="1" thickBot="1" x14ac:dyDescent="0.25">
      <c r="B28" s="366"/>
      <c r="C28" s="367"/>
      <c r="D28" s="373"/>
      <c r="E28" s="373"/>
      <c r="F28" s="373"/>
      <c r="G28" s="373"/>
      <c r="H28" s="373"/>
      <c r="I28" s="368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8"/>
      <c r="AC28" s="368"/>
      <c r="AD28" s="368"/>
      <c r="AE28" s="368"/>
      <c r="AF28" s="368"/>
      <c r="AG28" s="368"/>
      <c r="AH28" s="368"/>
      <c r="AI28" s="368"/>
      <c r="AJ28" s="368"/>
      <c r="AK28" s="368"/>
      <c r="AL28" s="368"/>
      <c r="AM28" s="368"/>
      <c r="AN28" s="368"/>
      <c r="AO28" s="368"/>
      <c r="AP28" s="368"/>
      <c r="AQ28" s="368"/>
      <c r="AR28" s="368"/>
      <c r="AS28" s="368"/>
      <c r="AT28" s="368"/>
      <c r="AU28" s="369"/>
    </row>
    <row r="29" spans="2:47" ht="12.75" customHeight="1" thickTop="1" x14ac:dyDescent="0.2"/>
    <row r="30" spans="2:47" ht="13.5" customHeight="1" x14ac:dyDescent="0.2">
      <c r="C30" s="357" t="s">
        <v>61</v>
      </c>
      <c r="D30" s="357"/>
      <c r="E30" s="357"/>
      <c r="F30" s="357"/>
      <c r="G30" s="357"/>
      <c r="H30" s="357"/>
      <c r="I30" s="357"/>
      <c r="J30" s="357"/>
      <c r="K30" s="357"/>
      <c r="AC30" s="4"/>
      <c r="AD30" s="357" t="s">
        <v>61</v>
      </c>
      <c r="AE30" s="357"/>
      <c r="AF30" s="357"/>
      <c r="AG30" s="357"/>
      <c r="AH30" s="357"/>
      <c r="AI30" s="357"/>
      <c r="AJ30" s="357"/>
      <c r="AK30" s="357"/>
      <c r="AL30" s="357"/>
      <c r="AM30" s="357"/>
      <c r="AN30" s="357"/>
      <c r="AO30" s="357"/>
      <c r="AP30" s="357"/>
    </row>
    <row r="31" spans="2:47" ht="13.5" customHeight="1" x14ac:dyDescent="0.2">
      <c r="C31" s="352">
        <f>'Riepilogo tsh'!B5</f>
        <v>0</v>
      </c>
      <c r="D31" s="352"/>
      <c r="E31" s="352"/>
      <c r="F31" s="352"/>
      <c r="G31" s="352"/>
      <c r="H31" s="352"/>
      <c r="I31" s="352"/>
      <c r="J31" s="352"/>
      <c r="K31" s="352"/>
      <c r="AD31" s="352">
        <f>G5</f>
        <v>0</v>
      </c>
      <c r="AE31" s="352"/>
      <c r="AF31" s="352"/>
      <c r="AG31" s="352"/>
      <c r="AH31" s="352"/>
      <c r="AI31" s="352"/>
      <c r="AJ31" s="352"/>
      <c r="AK31" s="352"/>
      <c r="AL31" s="352"/>
      <c r="AM31" s="352"/>
      <c r="AN31" s="352"/>
      <c r="AO31" s="352"/>
      <c r="AP31" s="352"/>
    </row>
    <row r="32" spans="2:47" ht="13.5" customHeight="1" x14ac:dyDescent="0.2"/>
    <row r="33" spans="3:33" ht="13.5" customHeight="1" x14ac:dyDescent="0.2">
      <c r="C33" s="60" t="s">
        <v>62</v>
      </c>
      <c r="D33" s="353"/>
      <c r="E33" s="353"/>
      <c r="F33" s="353"/>
      <c r="AC33" s="354" t="s">
        <v>62</v>
      </c>
      <c r="AD33" s="354"/>
      <c r="AE33" s="353"/>
      <c r="AF33" s="353"/>
      <c r="AG33" s="353"/>
    </row>
    <row r="34" spans="3:33" ht="13.5" customHeight="1" x14ac:dyDescent="0.2"/>
    <row r="35" spans="3:33" ht="13.5" customHeight="1" x14ac:dyDescent="0.2"/>
    <row r="36" spans="3:33" ht="13.5" customHeight="1" x14ac:dyDescent="0.2"/>
    <row r="37" spans="3:33" ht="13.5" customHeight="1" x14ac:dyDescent="0.2"/>
    <row r="38" spans="3:33" ht="13.5" customHeight="1" x14ac:dyDescent="0.2"/>
    <row r="39" spans="3:33" ht="13.5" customHeight="1" x14ac:dyDescent="0.2"/>
    <row r="40" spans="3:33" ht="13.5" customHeight="1" x14ac:dyDescent="0.2"/>
    <row r="41" spans="3:33" ht="13.5" customHeight="1" x14ac:dyDescent="0.2"/>
    <row r="42" spans="3:33" ht="13.5" customHeight="1" x14ac:dyDescent="0.2"/>
    <row r="43" spans="3:33" ht="13.5" customHeight="1" x14ac:dyDescent="0.2"/>
    <row r="44" spans="3:33" ht="13.5" customHeight="1" x14ac:dyDescent="0.2"/>
    <row r="45" spans="3:33" ht="13.5" customHeight="1" x14ac:dyDescent="0.2"/>
    <row r="46" spans="3:33" ht="13.5" customHeight="1" x14ac:dyDescent="0.2"/>
    <row r="47" spans="3:33" ht="13.5" customHeight="1" x14ac:dyDescent="0.2"/>
    <row r="48" spans="3:33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71" ht="20.100000000000001" customHeight="1" x14ac:dyDescent="0.2"/>
    <row r="72" ht="20.100000000000001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14" ht="20.100000000000001" customHeight="1" x14ac:dyDescent="0.2"/>
    <row r="115" ht="20.100000000000001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7" ht="20.100000000000001" customHeight="1" x14ac:dyDescent="0.2"/>
    <row r="158" ht="20.100000000000001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200" ht="20.100000000000001" customHeight="1" x14ac:dyDescent="0.2"/>
    <row r="201" ht="20.100000000000001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</sheetData>
  <protectedRanges>
    <protectedRange sqref="G7:J7 G5:J5 G3:J3 G1:J1" name="Intervallo1_1"/>
  </protectedRanges>
  <mergeCells count="48">
    <mergeCell ref="AG1:AM1"/>
    <mergeCell ref="G1:S2"/>
    <mergeCell ref="G3:S4"/>
    <mergeCell ref="V1:Y2"/>
    <mergeCell ref="Z1:AC2"/>
    <mergeCell ref="V3:Y4"/>
    <mergeCell ref="Z3:AC4"/>
    <mergeCell ref="AU10:AU11"/>
    <mergeCell ref="Z7:AC8"/>
    <mergeCell ref="G5:S6"/>
    <mergeCell ref="V5:Y6"/>
    <mergeCell ref="Z5:AC6"/>
    <mergeCell ref="G7:J7"/>
    <mergeCell ref="V7:Y8"/>
    <mergeCell ref="B17:D17"/>
    <mergeCell ref="B10:D11"/>
    <mergeCell ref="B12:D12"/>
    <mergeCell ref="B13:D13"/>
    <mergeCell ref="B7:B8"/>
    <mergeCell ref="C7:F8"/>
    <mergeCell ref="B14:D14"/>
    <mergeCell ref="B16:D16"/>
    <mergeCell ref="B15:D15"/>
    <mergeCell ref="AV2:AW2"/>
    <mergeCell ref="I27:AU27"/>
    <mergeCell ref="D28:H28"/>
    <mergeCell ref="I28:AU28"/>
    <mergeCell ref="I25:AU25"/>
    <mergeCell ref="B20:D20"/>
    <mergeCell ref="D26:H26"/>
    <mergeCell ref="I26:AU26"/>
    <mergeCell ref="D27:H27"/>
    <mergeCell ref="B19:D19"/>
    <mergeCell ref="D25:H25"/>
    <mergeCell ref="B21:D21"/>
    <mergeCell ref="B22:D22"/>
    <mergeCell ref="B24:C28"/>
    <mergeCell ref="I24:AU24"/>
    <mergeCell ref="B1:F2"/>
    <mergeCell ref="B18:D18"/>
    <mergeCell ref="C30:K30"/>
    <mergeCell ref="AD30:AP30"/>
    <mergeCell ref="D24:H24"/>
    <mergeCell ref="D33:F33"/>
    <mergeCell ref="AC33:AD33"/>
    <mergeCell ref="AE33:AG33"/>
    <mergeCell ref="C31:K31"/>
    <mergeCell ref="AD31:AP31"/>
  </mergeCells>
  <phoneticPr fontId="0" type="noConversion"/>
  <conditionalFormatting sqref="E11:H11 S11:AT11">
    <cfRule type="expression" dxfId="15" priority="10" stopIfTrue="1">
      <formula>NOT(MONTH(E11)=$AF$1)</formula>
    </cfRule>
    <cfRule type="expression" dxfId="14" priority="11" stopIfTrue="1">
      <formula>MATCH(E11,Festivita,0)&gt;0</formula>
    </cfRule>
  </conditionalFormatting>
  <conditionalFormatting sqref="E10:I10">
    <cfRule type="expression" dxfId="13" priority="12" stopIfTrue="1">
      <formula>MATCH(E11,Festivita,0)&gt;0</formula>
    </cfRule>
  </conditionalFormatting>
  <conditionalFormatting sqref="AG3:AM8">
    <cfRule type="expression" dxfId="12" priority="13" stopIfTrue="1">
      <formula>NOT(MONTH(AG3)=$AF$1)</formula>
    </cfRule>
    <cfRule type="expression" dxfId="11" priority="14" stopIfTrue="1">
      <formula>MATCH(AG3,Festivita,0)&gt;0</formula>
    </cfRule>
  </conditionalFormatting>
  <conditionalFormatting sqref="AD3:AD8">
    <cfRule type="expression" dxfId="10" priority="15" stopIfTrue="1">
      <formula>NOT(MONTH(AD3)=$W$1)</formula>
    </cfRule>
    <cfRule type="expression" dxfId="9" priority="16" stopIfTrue="1">
      <formula>MATCH(AD3,Festivita,0)&gt;0</formula>
    </cfRule>
  </conditionalFormatting>
  <conditionalFormatting sqref="AN10:AR10">
    <cfRule type="expression" dxfId="8" priority="1" stopIfTrue="1">
      <formula>MATCH(AN11,Festivita,0)&gt;0</formula>
    </cfRule>
  </conditionalFormatting>
  <conditionalFormatting sqref="I11:P11">
    <cfRule type="expression" dxfId="7" priority="8" stopIfTrue="1">
      <formula>NOT(MONTH(I11)=$AF$1)</formula>
    </cfRule>
    <cfRule type="expression" dxfId="6" priority="9" stopIfTrue="1">
      <formula>MATCH(I11,Festivita,0)&gt;0</formula>
    </cfRule>
  </conditionalFormatting>
  <conditionalFormatting sqref="Q11:R11">
    <cfRule type="expression" dxfId="5" priority="6" stopIfTrue="1">
      <formula>NOT(MONTH(Q11)=$AF$1)</formula>
    </cfRule>
    <cfRule type="expression" dxfId="4" priority="7" stopIfTrue="1">
      <formula>MATCH(Q11,Festivita,0)&gt;0</formula>
    </cfRule>
  </conditionalFormatting>
  <conditionalFormatting sqref="L10:P10">
    <cfRule type="expression" dxfId="3" priority="5" stopIfTrue="1">
      <formula>MATCH(L11,Festivita,0)&gt;0</formula>
    </cfRule>
  </conditionalFormatting>
  <conditionalFormatting sqref="S10:W10">
    <cfRule type="expression" dxfId="2" priority="4" stopIfTrue="1">
      <formula>MATCH(S11,Festivita,0)&gt;0</formula>
    </cfRule>
  </conditionalFormatting>
  <conditionalFormatting sqref="Z10:AD10">
    <cfRule type="expression" dxfId="1" priority="3" stopIfTrue="1">
      <formula>MATCH(Z11,Festivita,0)&gt;0</formula>
    </cfRule>
  </conditionalFormatting>
  <conditionalFormatting sqref="AG10:AK10">
    <cfRule type="expression" dxfId="0" priority="2" stopIfTrue="1">
      <formula>MATCH(AG11,Festivita,0)&gt;0</formula>
    </cfRule>
  </conditionalFormatting>
  <hyperlinks>
    <hyperlink ref="AG3:AM3" location="settimana1_1" display="settimana1_1" xr:uid="{00000000-0004-0000-0E00-000000000000}"/>
    <hyperlink ref="AG4:AM4" location="settimana1_2" display="settimana1_2" xr:uid="{00000000-0004-0000-0E00-000001000000}"/>
    <hyperlink ref="AG5:AM5" location="settimana1_3" display="settimana1_3" xr:uid="{00000000-0004-0000-0E00-000002000000}"/>
    <hyperlink ref="AG6:AM6" location="settimana1_4" display="settimana1_4" xr:uid="{00000000-0004-0000-0E00-000003000000}"/>
    <hyperlink ref="AG7:AM7" location="settimana1_5" display="settimana1_5" xr:uid="{00000000-0004-0000-0E00-000004000000}"/>
    <hyperlink ref="AG8:AM8" location="settimana1_6" display="settimana1_6" xr:uid="{00000000-0004-0000-0E00-000005000000}"/>
    <hyperlink ref="AV2:AW2" location="'Riepilogo tsh'!A22" display="Go to summary" xr:uid="{00000000-0004-0000-0E00-000006000000}"/>
  </hyperlinks>
  <pageMargins left="0.47244094488188981" right="0.47244094488188981" top="0.39370078740157483" bottom="0.19685039370078741" header="0.31496062992125984" footer="0.31496062992125984"/>
  <pageSetup paperSize="9" scale="72" orientation="landscape" r:id="rId1"/>
  <headerFooter alignWithMargins="0">
    <oddHeader xml:space="preserve">&amp;R
</oddHeader>
  </headerFooter>
  <ignoredErrors>
    <ignoredError sqref="E14:AU17 E19:AU21 AU22 AU13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15</vt:i4>
      </vt:variant>
      <vt:variant>
        <vt:lpstr>Intervalli denominati</vt:lpstr>
      </vt:variant>
      <vt:variant>
        <vt:i4>30</vt:i4>
      </vt:variant>
    </vt:vector>
  </HeadingPairs>
  <TitlesOfParts>
    <vt:vector size="45" baseType="lpstr">
      <vt:lpstr>Istruzioni per la compilazione</vt:lpstr>
      <vt:lpstr>Impostazioni calendario</vt:lpstr>
      <vt:lpstr>Riepilogo tsh</vt:lpstr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Anno</vt:lpstr>
      <vt:lpstr>April!Area_stampa</vt:lpstr>
      <vt:lpstr>August!Area_stampa</vt:lpstr>
      <vt:lpstr>December!Area_stampa</vt:lpstr>
      <vt:lpstr>February!Area_stampa</vt:lpstr>
      <vt:lpstr>'Istruzioni per la compilazione'!Area_stampa</vt:lpstr>
      <vt:lpstr>January!Area_stampa</vt:lpstr>
      <vt:lpstr>July!Area_stampa</vt:lpstr>
      <vt:lpstr>June!Area_stampa</vt:lpstr>
      <vt:lpstr>March!Area_stampa</vt:lpstr>
      <vt:lpstr>May!Area_stampa</vt:lpstr>
      <vt:lpstr>November!Area_stampa</vt:lpstr>
      <vt:lpstr>October!Area_stampa</vt:lpstr>
      <vt:lpstr>'Riepilogo tsh'!Area_stampa</vt:lpstr>
      <vt:lpstr>September!Area_stampa</vt:lpstr>
      <vt:lpstr>Festivita</vt:lpstr>
      <vt:lpstr>FestivitaS</vt:lpstr>
      <vt:lpstr>Patrono</vt:lpstr>
      <vt:lpstr>April!settimana1_1</vt:lpstr>
      <vt:lpstr>August!settimana1_1</vt:lpstr>
      <vt:lpstr>December!settimana1_1</vt:lpstr>
      <vt:lpstr>February!settimana1_1</vt:lpstr>
      <vt:lpstr>January!settimana1_1</vt:lpstr>
      <vt:lpstr>July!settimana1_1</vt:lpstr>
      <vt:lpstr>June!settimana1_1</vt:lpstr>
      <vt:lpstr>March!settimana1_1</vt:lpstr>
      <vt:lpstr>May!settimana1_1</vt:lpstr>
      <vt:lpstr>November!settimana1_1</vt:lpstr>
      <vt:lpstr>October!settimana1_1</vt:lpstr>
      <vt:lpstr>September!settimana1_1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DIANA COLAIANNI</cp:lastModifiedBy>
  <cp:lastPrinted>2019-03-08T09:28:04Z</cp:lastPrinted>
  <dcterms:created xsi:type="dcterms:W3CDTF">2008-09-18T21:44:05Z</dcterms:created>
  <dcterms:modified xsi:type="dcterms:W3CDTF">2021-07-27T09:59:35Z</dcterms:modified>
</cp:coreProperties>
</file>